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5.251\DocCompartidos\Contabilidad\Libre acceso a la informacion OAI\RAI 2025\Marzo 2025\"/>
    </mc:Choice>
  </mc:AlternateContent>
  <bookViews>
    <workbookView xWindow="-120" yWindow="-120" windowWidth="29040" windowHeight="15840"/>
  </bookViews>
  <sheets>
    <sheet name="Ejecucion 2025 fondo 0100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8" i="1" l="1"/>
  <c r="O18" i="1"/>
  <c r="N18" i="1"/>
  <c r="M18" i="1"/>
  <c r="L18" i="1"/>
  <c r="K18" i="1"/>
  <c r="P17" i="1" l="1"/>
  <c r="P16" i="1"/>
  <c r="P15" i="1"/>
  <c r="P14" i="1"/>
  <c r="P13" i="1"/>
  <c r="E12" i="1" l="1"/>
  <c r="P84" i="1"/>
  <c r="P83" i="1"/>
  <c r="P82" i="1"/>
  <c r="P81" i="1"/>
  <c r="P80" i="1"/>
  <c r="P79" i="1"/>
  <c r="P78" i="1"/>
  <c r="P77" i="1"/>
  <c r="P76" i="1"/>
  <c r="P75" i="1"/>
  <c r="P74" i="1"/>
  <c r="P73" i="1"/>
  <c r="P72" i="1"/>
  <c r="P71" i="1"/>
  <c r="P70" i="1"/>
  <c r="P69" i="1"/>
  <c r="P68" i="1"/>
  <c r="P67" i="1"/>
  <c r="P66" i="1"/>
  <c r="P65" i="1"/>
  <c r="G64" i="1"/>
  <c r="F64" i="1"/>
  <c r="E64" i="1"/>
  <c r="D64" i="1"/>
  <c r="C64" i="1"/>
  <c r="B64" i="1"/>
  <c r="P63" i="1"/>
  <c r="P62" i="1"/>
  <c r="P61" i="1"/>
  <c r="P60" i="1"/>
  <c r="P59" i="1"/>
  <c r="P58" i="1"/>
  <c r="P57" i="1"/>
  <c r="P56" i="1"/>
  <c r="P55" i="1"/>
  <c r="O54" i="1"/>
  <c r="N54" i="1"/>
  <c r="M54" i="1"/>
  <c r="L54" i="1"/>
  <c r="K54" i="1"/>
  <c r="J54" i="1"/>
  <c r="I54" i="1"/>
  <c r="H54" i="1"/>
  <c r="G54" i="1"/>
  <c r="F54" i="1"/>
  <c r="E54" i="1"/>
  <c r="D54" i="1"/>
  <c r="C54" i="1"/>
  <c r="B54" i="1"/>
  <c r="P53" i="1"/>
  <c r="P52" i="1"/>
  <c r="P51" i="1"/>
  <c r="P50" i="1"/>
  <c r="P49" i="1"/>
  <c r="P48" i="1"/>
  <c r="P47" i="1"/>
  <c r="P46" i="1"/>
  <c r="P45" i="1"/>
  <c r="P44" i="1"/>
  <c r="P43" i="1"/>
  <c r="P42" i="1"/>
  <c r="P41" i="1"/>
  <c r="P40" i="1"/>
  <c r="P39" i="1"/>
  <c r="P38" i="1"/>
  <c r="C38" i="1"/>
  <c r="B38" i="1"/>
  <c r="P37" i="1"/>
  <c r="P36" i="1"/>
  <c r="P35" i="1"/>
  <c r="P34" i="1"/>
  <c r="P33" i="1"/>
  <c r="P32" i="1"/>
  <c r="P31" i="1"/>
  <c r="P30" i="1"/>
  <c r="P29" i="1"/>
  <c r="O28" i="1"/>
  <c r="N28" i="1"/>
  <c r="M28" i="1"/>
  <c r="L28" i="1"/>
  <c r="K28" i="1"/>
  <c r="J28" i="1"/>
  <c r="I28" i="1"/>
  <c r="H28" i="1"/>
  <c r="G28" i="1"/>
  <c r="F28" i="1"/>
  <c r="E28" i="1"/>
  <c r="D28" i="1"/>
  <c r="C28" i="1"/>
  <c r="B28" i="1"/>
  <c r="P27" i="1"/>
  <c r="P26" i="1"/>
  <c r="P25" i="1"/>
  <c r="P24" i="1"/>
  <c r="P23" i="1"/>
  <c r="P22" i="1"/>
  <c r="P21" i="1"/>
  <c r="P20" i="1"/>
  <c r="P19" i="1"/>
  <c r="I18" i="1"/>
  <c r="H18" i="1"/>
  <c r="G18" i="1"/>
  <c r="F18" i="1"/>
  <c r="E18" i="1"/>
  <c r="D18" i="1"/>
  <c r="C18" i="1"/>
  <c r="B18" i="1"/>
  <c r="O12" i="1"/>
  <c r="N12" i="1"/>
  <c r="M12" i="1"/>
  <c r="L12" i="1"/>
  <c r="K12" i="1"/>
  <c r="J12" i="1"/>
  <c r="I12" i="1"/>
  <c r="H12" i="1"/>
  <c r="G12" i="1"/>
  <c r="F12" i="1"/>
  <c r="D12" i="1"/>
  <c r="C12" i="1"/>
  <c r="B12" i="1"/>
  <c r="L85" i="1" l="1"/>
  <c r="I85" i="1"/>
  <c r="J85" i="1"/>
  <c r="M85" i="1"/>
  <c r="K85" i="1"/>
  <c r="P64" i="1"/>
  <c r="P54" i="1"/>
  <c r="O85" i="1"/>
  <c r="N85" i="1"/>
  <c r="P18" i="1"/>
  <c r="B85" i="1"/>
  <c r="P28" i="1"/>
  <c r="E85" i="1"/>
  <c r="C85" i="1"/>
  <c r="D85" i="1"/>
  <c r="F85" i="1"/>
  <c r="G85" i="1"/>
  <c r="H85" i="1"/>
  <c r="P12" i="1"/>
  <c r="P85" i="1" l="1"/>
</calcChain>
</file>

<file path=xl/sharedStrings.xml><?xml version="1.0" encoding="utf-8"?>
<sst xmlns="http://schemas.openxmlformats.org/spreadsheetml/2006/main" count="105" uniqueCount="105">
  <si>
    <t xml:space="preserve">                                             Hospital General de Especialidades Mario Tolentino Dipp</t>
  </si>
  <si>
    <t xml:space="preserve">                                                                                                            Año 2025</t>
  </si>
  <si>
    <t xml:space="preserve">                                                                                                           En RD$</t>
  </si>
  <si>
    <t>DETALLE</t>
  </si>
  <si>
    <t xml:space="preserve">Presupuesto Modificado </t>
  </si>
  <si>
    <t>Presupuesto Modificado</t>
  </si>
  <si>
    <t xml:space="preserve">Gasto devengado </t>
  </si>
  <si>
    <t xml:space="preserve">Enero </t>
  </si>
  <si>
    <t>Febrero</t>
  </si>
  <si>
    <t>Marzo</t>
  </si>
  <si>
    <t>Abril</t>
  </si>
  <si>
    <t>Mayo</t>
  </si>
  <si>
    <t>Junio</t>
  </si>
  <si>
    <t>Julio</t>
  </si>
  <si>
    <t xml:space="preserve">Agosto </t>
  </si>
  <si>
    <t>Septiembre</t>
  </si>
  <si>
    <t>Octubre</t>
  </si>
  <si>
    <t xml:space="preserve">Noviembre </t>
  </si>
  <si>
    <t>Diciembre</t>
  </si>
  <si>
    <t xml:space="preserve">Total </t>
  </si>
  <si>
    <t>2 - GASTOS</t>
  </si>
  <si>
    <t>2.1 - REMUNERACIONES Y CONTRIBUCIONES</t>
  </si>
  <si>
    <t>2.1.1 - REMUNERACIONES</t>
  </si>
  <si>
    <t>2.1.2 - SOBRESUELDOS</t>
  </si>
  <si>
    <t>2.1.3 - DIETAS Y GASTOS DE REPRESENTACIÓN</t>
  </si>
  <si>
    <t>2.1.4 - GRATIFICACIONES Y BONIFICACIONES</t>
  </si>
  <si>
    <t>2.1.5 - CONTRIBUCIONES A LA SEGURIDAD SOCIAL</t>
  </si>
  <si>
    <t>2.2 - CONTRATACIÓN DE SERVICIOS</t>
  </si>
  <si>
    <t>2.2.1 - SERVICIOS BÁSICOS</t>
  </si>
  <si>
    <t>2.2.2 - PUBLICIDAD, IMPRESIÓN Y ENCUADERNACIÓN</t>
  </si>
  <si>
    <t>2.2.3 - VIÁTICOS</t>
  </si>
  <si>
    <t>2.2.4 - TRANSPORTE Y ALMACENAJE</t>
  </si>
  <si>
    <t>2.2.5 - ALQUILERES Y RENTAS</t>
  </si>
  <si>
    <t>2.2.6 - SEGUROS</t>
  </si>
  <si>
    <t>2.2.7 - SERVICIOS DE CONSERVACIÓN, REPARACIONES MENORES E INSTALACIONES TEMPORALES</t>
  </si>
  <si>
    <t>2.2.8 - OTROS SERVICIOS NO INCLUIDOS EN CONCEPTOS ANTERIORES</t>
  </si>
  <si>
    <t>2.2.9 - OTRAS CONTRATACIONES DE SERVICIOS</t>
  </si>
  <si>
    <t>2.3 - MATERIALES Y SUMINISTROS</t>
  </si>
  <si>
    <t>2.3.1 - ALIMENTOS Y PRODUCTOS AGROFORESTALES</t>
  </si>
  <si>
    <t>2.3.2 - TEXTILES Y VESTUARIOS</t>
  </si>
  <si>
    <t>2.3.3 - PRODUCTOS DE PAPEL, CARTÓN E IMPRESOS</t>
  </si>
  <si>
    <t>2.3.4 - PRODUCTOS FARMACÉUTICOS</t>
  </si>
  <si>
    <t>2.3.5 - PRODUCTOS DE CUERO, CAUCHO Y PLÁSTICO</t>
  </si>
  <si>
    <t>2.3.6 - PRODUCTOS DE MINERALES, METÁLICOS Y NO METÁLICOS</t>
  </si>
  <si>
    <t>2.3.7 - COMBUSTIBLES, LUBRICANTES, PRODUCTOS QUÍMICOS Y CONEXOS</t>
  </si>
  <si>
    <t>2.3.8 - GASTOS QUE SE ASIGNARÁN DURANTE EL EJERCICIO (ART. 32 Y 33 LEY 423-06)</t>
  </si>
  <si>
    <t>2.3.9 - PRODUCTOS Y ÚTILES VARIOS</t>
  </si>
  <si>
    <t>2.4 - TRANSFERENCIAS CORRIENTES</t>
  </si>
  <si>
    <t>2.4.1 - TRANSFERENCIAS CORRIENTES AL SECTOR PRIVADO</t>
  </si>
  <si>
    <t>2.4.2 - TRANSFERENCIAS CORRIENTES AL  GOBIERNO GENERAL NACIONAL</t>
  </si>
  <si>
    <t>2.4.3 - TRANSFERENCIAS CORRIENTES A GOBIERNOS GENERALES LOCALES</t>
  </si>
  <si>
    <t>2.4.4 - TRANSFERENCIAS CORRIENTES A EMPRESAS PÚBLICAS NO FINANCIERAS</t>
  </si>
  <si>
    <t>2.4.5 - TRANSFERENCIAS CORRIENTES A INSTITUCIONES PÚBLICAS FINANCIERAS</t>
  </si>
  <si>
    <t>2.4.7 - TRANSFERENCIAS CORRIENTES AL SECTOR EXTERNO</t>
  </si>
  <si>
    <t>2.4.9 - TRANSFERENCIAS CORRIENTES A OTRAS INSTITUCIONES PÚBLICAS</t>
  </si>
  <si>
    <t>2.5 - TRANSFERENCIAS DE CAPITAL</t>
  </si>
  <si>
    <t>2.5.1 - TRANSFERENCIAS DE CAPITAL AL SECTOR PRIVADO</t>
  </si>
  <si>
    <t>2.5.2 - TRANSFERENCIAS DE CAPITAL AL GOBIERNO GENERAL  NACIONAL</t>
  </si>
  <si>
    <t>2.5.3 - TRANSFERENCIAS DE CAPITAL A GOBIERNOS GENERALES LOCALES</t>
  </si>
  <si>
    <t>2.5.4 - TRANSFERENCIAS DE CAPITAL  A EMPRESAS PÚBLICAS NO FINANCIERAS</t>
  </si>
  <si>
    <t>2.5.5 - TRANSFERENCIAS DE CAPITAL A INSTITUCIONES PÚBLICAS FINANCIERAS</t>
  </si>
  <si>
    <t>2.5.6 - TRANSFERENCIAS DE CAPITAL AL SECTOR EXTERNO</t>
  </si>
  <si>
    <t>2.5.9 - TRANSFERENCIAS DE CAPITAL A OTRAS INSTITUCIONES PÚBLICAS</t>
  </si>
  <si>
    <t>2.6 - BIENES MUEBLES, INMUEBLES E INTANGIBLES</t>
  </si>
  <si>
    <t>2.6.1 - MOBILIARIO Y EQUIPO</t>
  </si>
  <si>
    <t>2.6.2 - MOBILIARIO Y EQUIPO EDUCACIONAL Y RECREATIVO</t>
  </si>
  <si>
    <t>2.6.3 - EQUIPO E INSTRUMENTAL, CIENTÍFICO Y LABORATORIO</t>
  </si>
  <si>
    <t>2.6.4 - VEHÍCULOS Y EQUIPO DE TRANSPORTE, TRACCIÓN Y ELEVACIÓN</t>
  </si>
  <si>
    <t>2.6.5 - MAQUINARIA, OTROS EQUIPOS Y HERRAMIENTAS</t>
  </si>
  <si>
    <t>2.6.6 - EQUIPOS DE DEFENSA Y SEGURIDAD</t>
  </si>
  <si>
    <t>2.6.7 - ACTIVOS BIÓLOGICOS CULTIVABLES</t>
  </si>
  <si>
    <t>2.6.8 - BIENES INTANGIBLES</t>
  </si>
  <si>
    <t>2.6.9 - EDIFICIOS, ESTRUCTURAS, TIERRAS, TERRENOS Y OBJETOS DE VALOR</t>
  </si>
  <si>
    <t>2.7 - OBRAS</t>
  </si>
  <si>
    <t>2.7.1 - OBRAS EN EDIFICACIONES</t>
  </si>
  <si>
    <t>2.7.2 - INFRAESTRUCTURA</t>
  </si>
  <si>
    <t>2.7.3 - CONSTRUCCIONES EN BIENES CONCESIONADOS</t>
  </si>
  <si>
    <t>2.7.4 - GASTOS QUE SE ASIGNARÁN DURANTE EL EJERCICIO PARA INVERSIÓN (ART. 32 Y 33 LEY 423-06)</t>
  </si>
  <si>
    <t>2.8 - ADQUISICION DE ACTIVOS FINANCIEROS CON FINES DE POLÍTICA</t>
  </si>
  <si>
    <t>2.8.1 - CONCESIÓN DE PRESTAMOS</t>
  </si>
  <si>
    <t>2.8.2 - ADQUISICIÓN DE TÍTULOS VALORES REPRESENTATIVOS DE DEUDA</t>
  </si>
  <si>
    <t>2.9 - GASTOS FINANCIEROS</t>
  </si>
  <si>
    <t>2.9.1 - INTERESES DE LA DEUDA PÚBLICA INTERNA</t>
  </si>
  <si>
    <t>2.9.2 - INTERESES DE LA DEUDA PUBLICA EXTERNA</t>
  </si>
  <si>
    <t>2.9.4 - COMISIONES Y OTROS GASTOS BANCARIOS DE LA DEUDA PÚBLICA</t>
  </si>
  <si>
    <t>4 - APLICACIONES FINANCIERAS</t>
  </si>
  <si>
    <t>4.1 - INCREMENTO DE ACTIVOS FINANCIEROS</t>
  </si>
  <si>
    <t>4.1.1 - INCREMENTO DE ACTIVOS FINANCIEROS CORRIENTES</t>
  </si>
  <si>
    <t>4.1.2 - INCREMENTO DE ACTIVOS FINANCIEROS NO CORRIENTES</t>
  </si>
  <si>
    <t>4.2 - DISMINUCIÓN DE PASIVOS</t>
  </si>
  <si>
    <t>4.2.1 - DISMINUCIÓN DE PASIVOS CORRIENTES</t>
  </si>
  <si>
    <t>4.2.2 - DISMINUCIÓN DE PASIVOS NO CORRIENTES</t>
  </si>
  <si>
    <t>4.3 - DISMINUCIÓN DE FONDOS DE TERCEROS</t>
  </si>
  <si>
    <t>4.3.5 - DISMINUCIÓN DEPÓSITOS FONDOS DE TERCEROS</t>
  </si>
  <si>
    <t>Total general</t>
  </si>
  <si>
    <t>Preparado por:</t>
  </si>
  <si>
    <t>Revisado Por:</t>
  </si>
  <si>
    <t>Autorizado por:</t>
  </si>
  <si>
    <t xml:space="preserve">Kelvin Segura </t>
  </si>
  <si>
    <t xml:space="preserve">Miguel A. Guzman </t>
  </si>
  <si>
    <t>Analista Financiero</t>
  </si>
  <si>
    <t xml:space="preserve">Coordinador Admistrativo-Financiero </t>
  </si>
  <si>
    <t xml:space="preserve">Director General </t>
  </si>
  <si>
    <t>Yadira Garcia</t>
  </si>
  <si>
    <t xml:space="preserve">                                                                              Ejecución de Gasto y Aplicaciones financieras Fondo 0100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</si>
</sst>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.0_);_(* \(#,##0.0\);_(* &quot;-&quot;??_);_(@_)"/>
    <numFmt numFmtId="165" formatCode="_(* #,##0_);_(* \(#,##0\);_(* &quot;-&quot;??_);_(@_)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22"/>
      <color rgb="FF000000"/>
      <name val="Calibri"/>
      <family val="2"/>
      <scheme val="minor"/>
    </font>
    <font>
      <sz val="16"/>
      <color rgb="FF000000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indexed="8"/>
      <name val="Calibri"/>
      <family val="2"/>
    </font>
    <font>
      <sz val="9"/>
      <color indexed="8"/>
      <name val="Arial"/>
      <family val="2"/>
    </font>
    <font>
      <sz val="11"/>
      <color indexed="8"/>
      <name val="Arial"/>
      <family val="2"/>
    </font>
    <font>
      <sz val="9"/>
      <color indexed="8"/>
      <name val="Calibri"/>
    </font>
    <font>
      <b/>
      <sz val="10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-0.249977111117893"/>
        <bgColor theme="4" tint="0.79998168889431442"/>
      </patternFill>
    </fill>
    <fill>
      <patternFill patternType="solid">
        <fgColor theme="4" tint="-0.249977111117893"/>
        <bgColor indexed="64"/>
      </patternFill>
    </fill>
  </fills>
  <borders count="11">
    <border>
      <left/>
      <right/>
      <top/>
      <bottom/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indexed="64"/>
      </right>
      <top style="thin">
        <color theme="0"/>
      </top>
      <bottom/>
      <diagonal/>
    </border>
    <border>
      <left style="thin">
        <color indexed="64"/>
      </left>
      <right style="thin">
        <color indexed="64"/>
      </right>
      <top style="thin">
        <color theme="0"/>
      </top>
      <bottom/>
      <diagonal/>
    </border>
    <border>
      <left style="thin">
        <color indexed="64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/>
      <bottom style="thin">
        <color theme="4" tint="0.39997558519241921"/>
      </bottom>
      <diagonal/>
    </border>
    <border>
      <left/>
      <right/>
      <top style="thin">
        <color theme="0"/>
      </top>
      <bottom/>
      <diagonal/>
    </border>
    <border>
      <left/>
      <right/>
      <top style="thin">
        <color theme="4" tint="0.39997558519241921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48">
    <xf numFmtId="0" fontId="0" fillId="0" borderId="0" xfId="0"/>
    <xf numFmtId="0" fontId="2" fillId="3" borderId="2" xfId="0" applyFont="1" applyFill="1" applyBorder="1" applyAlignment="1">
      <alignment horizontal="center"/>
    </xf>
    <xf numFmtId="0" fontId="2" fillId="3" borderId="7" xfId="0" applyFont="1" applyFill="1" applyBorder="1" applyAlignment="1">
      <alignment horizontal="center"/>
    </xf>
    <xf numFmtId="0" fontId="8" fillId="0" borderId="8" xfId="0" applyFont="1" applyBorder="1" applyAlignment="1">
      <alignment horizontal="left" vertical="center" wrapText="1"/>
    </xf>
    <xf numFmtId="43" fontId="3" fillId="0" borderId="8" xfId="1" applyFont="1" applyBorder="1" applyAlignment="1">
      <alignment horizontal="left" vertical="center" wrapText="1"/>
    </xf>
    <xf numFmtId="164" fontId="3" fillId="0" borderId="8" xfId="0" applyNumberFormat="1" applyFont="1" applyBorder="1"/>
    <xf numFmtId="0" fontId="8" fillId="0" borderId="0" xfId="0" applyFont="1" applyAlignment="1">
      <alignment horizontal="left" vertical="center" wrapText="1"/>
    </xf>
    <xf numFmtId="43" fontId="3" fillId="0" borderId="0" xfId="1" applyFont="1" applyFill="1" applyAlignment="1">
      <alignment vertical="center" wrapText="1"/>
    </xf>
    <xf numFmtId="4" fontId="3" fillId="0" borderId="0" xfId="0" applyNumberFormat="1" applyFont="1"/>
    <xf numFmtId="0" fontId="9" fillId="0" borderId="0" xfId="0" applyFont="1" applyAlignment="1">
      <alignment horizontal="left" vertical="center" wrapText="1" indent="2"/>
    </xf>
    <xf numFmtId="4" fontId="0" fillId="0" borderId="0" xfId="0" applyNumberFormat="1"/>
    <xf numFmtId="43" fontId="0" fillId="0" borderId="0" xfId="1" applyFont="1"/>
    <xf numFmtId="39" fontId="10" fillId="0" borderId="0" xfId="2" applyNumberFormat="1" applyFont="1" applyAlignment="1">
      <alignment horizontal="right"/>
    </xf>
    <xf numFmtId="4" fontId="10" fillId="0" borderId="0" xfId="0" applyNumberFormat="1" applyFont="1" applyAlignment="1">
      <alignment horizontal="right"/>
    </xf>
    <xf numFmtId="43" fontId="11" fillId="0" borderId="0" xfId="0" applyNumberFormat="1" applyFont="1" applyAlignment="1">
      <alignment horizontal="right"/>
    </xf>
    <xf numFmtId="43" fontId="12" fillId="0" borderId="0" xfId="0" applyNumberFormat="1" applyFont="1" applyAlignment="1">
      <alignment horizontal="right"/>
    </xf>
    <xf numFmtId="0" fontId="0" fillId="0" borderId="9" xfId="0" applyBorder="1"/>
    <xf numFmtId="43" fontId="0" fillId="0" borderId="0" xfId="0" applyNumberFormat="1" applyAlignment="1">
      <alignment vertical="center" wrapText="1"/>
    </xf>
    <xf numFmtId="43" fontId="3" fillId="0" borderId="0" xfId="1" applyFont="1" applyAlignment="1">
      <alignment vertical="center" wrapText="1"/>
    </xf>
    <xf numFmtId="4" fontId="13" fillId="0" borderId="0" xfId="0" applyNumberFormat="1" applyFont="1" applyAlignment="1">
      <alignment horizontal="right"/>
    </xf>
    <xf numFmtId="165" fontId="0" fillId="0" borderId="0" xfId="0" applyNumberFormat="1" applyAlignment="1">
      <alignment vertical="center" wrapText="1"/>
    </xf>
    <xf numFmtId="43" fontId="3" fillId="0" borderId="0" xfId="0" applyNumberFormat="1" applyFont="1" applyAlignment="1">
      <alignment vertical="center" wrapText="1"/>
    </xf>
    <xf numFmtId="165" fontId="3" fillId="0" borderId="0" xfId="0" applyNumberFormat="1" applyFont="1" applyAlignment="1">
      <alignment vertical="center" wrapText="1"/>
    </xf>
    <xf numFmtId="0" fontId="9" fillId="0" borderId="0" xfId="0" applyFont="1" applyAlignment="1">
      <alignment horizontal="left" vertical="top" wrapText="1" indent="2"/>
    </xf>
    <xf numFmtId="0" fontId="14" fillId="2" borderId="10" xfId="0" applyFont="1" applyFill="1" applyBorder="1" applyAlignment="1">
      <alignment vertical="center"/>
    </xf>
    <xf numFmtId="164" fontId="2" fillId="2" borderId="10" xfId="0" applyNumberFormat="1" applyFont="1" applyFill="1" applyBorder="1"/>
    <xf numFmtId="43" fontId="0" fillId="0" borderId="0" xfId="0" applyNumberFormat="1"/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/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1" xfId="0" applyFont="1" applyBorder="1" applyAlignment="1">
      <alignment vertical="center" wrapText="1" readingOrder="1"/>
    </xf>
    <xf numFmtId="0" fontId="4" fillId="0" borderId="0" xfId="0" applyFont="1" applyAlignment="1">
      <alignment vertical="center" wrapText="1" readingOrder="1"/>
    </xf>
    <xf numFmtId="0" fontId="5" fillId="0" borderId="1" xfId="0" applyFont="1" applyBorder="1" applyAlignment="1">
      <alignment vertical="top" wrapText="1" readingOrder="1"/>
    </xf>
    <xf numFmtId="0" fontId="5" fillId="0" borderId="0" xfId="0" applyFont="1" applyAlignment="1">
      <alignment vertical="top" wrapText="1" readingOrder="1"/>
    </xf>
    <xf numFmtId="0" fontId="6" fillId="0" borderId="1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7" fillId="0" borderId="1" xfId="0" applyFont="1" applyBorder="1" applyAlignment="1">
      <alignment vertical="top" wrapText="1" readingOrder="1"/>
    </xf>
    <xf numFmtId="0" fontId="7" fillId="0" borderId="0" xfId="0" applyFont="1" applyAlignment="1">
      <alignment vertical="top" wrapText="1" readingOrder="1"/>
    </xf>
    <xf numFmtId="0" fontId="2" fillId="2" borderId="2" xfId="0" applyFont="1" applyFill="1" applyBorder="1" applyAlignment="1">
      <alignment horizontal="left" vertical="center"/>
    </xf>
    <xf numFmtId="43" fontId="2" fillId="2" borderId="2" xfId="1" applyFont="1" applyFill="1" applyBorder="1" applyAlignment="1">
      <alignment horizontal="center" vertical="center" wrapText="1"/>
    </xf>
    <xf numFmtId="43" fontId="2" fillId="2" borderId="6" xfId="1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</cellXfs>
  <cellStyles count="3">
    <cellStyle name="Millares" xfId="1" builtinId="3"/>
    <cellStyle name="Moneda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1026584</xdr:colOff>
      <xdr:row>0</xdr:row>
      <xdr:rowOff>0</xdr:rowOff>
    </xdr:from>
    <xdr:to>
      <xdr:col>10</xdr:col>
      <xdr:colOff>550334</xdr:colOff>
      <xdr:row>4</xdr:row>
      <xdr:rowOff>187291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1740D15F-6A32-4303-9E27-07426CF15B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018309" y="0"/>
          <a:ext cx="676274" cy="911191"/>
        </a:xfrm>
        <a:prstGeom prst="rect">
          <a:avLst/>
        </a:prstGeom>
      </xdr:spPr>
    </xdr:pic>
    <xdr:clientData/>
  </xdr:twoCellAnchor>
  <xdr:twoCellAnchor editAs="oneCell">
    <xdr:from>
      <xdr:col>0</xdr:col>
      <xdr:colOff>63501</xdr:colOff>
      <xdr:row>0</xdr:row>
      <xdr:rowOff>1</xdr:rowOff>
    </xdr:from>
    <xdr:to>
      <xdr:col>0</xdr:col>
      <xdr:colOff>2010833</xdr:colOff>
      <xdr:row>2</xdr:row>
      <xdr:rowOff>353932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8663AEB0-B071-426B-81EF-AE1DD65A98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3501" y="1"/>
          <a:ext cx="1947332" cy="44918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97"/>
  <sheetViews>
    <sheetView showGridLines="0" tabSelected="1" topLeftCell="A58" zoomScale="90" zoomScaleNormal="90" workbookViewId="0">
      <selection activeCell="O85" sqref="O85"/>
    </sheetView>
  </sheetViews>
  <sheetFormatPr baseColWidth="10" defaultColWidth="11.42578125" defaultRowHeight="15" x14ac:dyDescent="0.25"/>
  <cols>
    <col min="1" max="1" width="56.28515625" customWidth="1"/>
    <col min="2" max="2" width="22" bestFit="1" customWidth="1"/>
    <col min="3" max="3" width="23.42578125" hidden="1" customWidth="1"/>
    <col min="4" max="4" width="14.85546875" bestFit="1" customWidth="1"/>
    <col min="5" max="5" width="22.140625" customWidth="1"/>
    <col min="6" max="8" width="14.5703125" bestFit="1" customWidth="1"/>
    <col min="9" max="14" width="17.28515625" bestFit="1" customWidth="1"/>
    <col min="15" max="15" width="17.140625" customWidth="1"/>
    <col min="16" max="16" width="17.42578125" bestFit="1" customWidth="1"/>
    <col min="20" max="20" width="16.7109375" bestFit="1" customWidth="1"/>
  </cols>
  <sheetData>
    <row r="1" spans="1:17" ht="7.5" customHeight="1" x14ac:dyDescent="0.25"/>
    <row r="2" spans="1:17" hidden="1" x14ac:dyDescent="0.25"/>
    <row r="3" spans="1:17" ht="28.5" customHeight="1" x14ac:dyDescent="0.25">
      <c r="A3" s="34"/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</row>
    <row r="4" spans="1:17" ht="21" customHeight="1" x14ac:dyDescent="0.25">
      <c r="A4" s="36" t="s">
        <v>0</v>
      </c>
      <c r="B4" s="37"/>
      <c r="C4" s="37"/>
      <c r="D4" s="37"/>
      <c r="E4" s="37"/>
      <c r="F4" s="37"/>
      <c r="G4" s="37"/>
      <c r="H4" s="37"/>
      <c r="I4" s="37"/>
      <c r="J4" s="37"/>
      <c r="K4" s="37"/>
      <c r="L4" s="37"/>
      <c r="M4" s="37"/>
      <c r="N4" s="37"/>
      <c r="O4" s="37"/>
      <c r="P4" s="37"/>
    </row>
    <row r="5" spans="1:17" ht="15.75" x14ac:dyDescent="0.25">
      <c r="A5" s="38" t="s">
        <v>1</v>
      </c>
      <c r="B5" s="39"/>
      <c r="C5" s="39"/>
      <c r="D5" s="39"/>
      <c r="E5" s="39"/>
      <c r="F5" s="39"/>
      <c r="G5" s="39"/>
      <c r="H5" s="39"/>
      <c r="I5" s="39"/>
      <c r="J5" s="39"/>
      <c r="K5" s="39"/>
      <c r="L5" s="39"/>
      <c r="M5" s="39"/>
      <c r="N5" s="39"/>
      <c r="O5" s="39"/>
      <c r="P5" s="39"/>
    </row>
    <row r="6" spans="1:17" ht="15.75" customHeight="1" x14ac:dyDescent="0.25">
      <c r="A6" s="40" t="s">
        <v>104</v>
      </c>
      <c r="B6" s="41"/>
      <c r="C6" s="41"/>
      <c r="D6" s="41"/>
      <c r="E6" s="41"/>
      <c r="F6" s="41"/>
      <c r="G6" s="41"/>
      <c r="H6" s="41"/>
      <c r="I6" s="41"/>
      <c r="J6" s="41"/>
      <c r="K6" s="41"/>
      <c r="L6" s="41"/>
      <c r="M6" s="41"/>
      <c r="N6" s="41"/>
      <c r="O6" s="41"/>
      <c r="P6" s="41"/>
    </row>
    <row r="7" spans="1:17" ht="15.75" customHeight="1" x14ac:dyDescent="0.25">
      <c r="A7" s="41" t="s">
        <v>2</v>
      </c>
      <c r="B7" s="41"/>
      <c r="C7" s="41"/>
      <c r="D7" s="41"/>
      <c r="E7" s="41"/>
      <c r="F7" s="41"/>
      <c r="G7" s="41"/>
      <c r="H7" s="41"/>
      <c r="I7" s="41"/>
      <c r="J7" s="41"/>
      <c r="K7" s="41"/>
      <c r="L7" s="41"/>
      <c r="M7" s="41"/>
      <c r="N7" s="41"/>
      <c r="O7" s="41"/>
      <c r="P7" s="41"/>
    </row>
    <row r="9" spans="1:17" ht="25.5" customHeight="1" x14ac:dyDescent="0.25">
      <c r="A9" s="42" t="s">
        <v>3</v>
      </c>
      <c r="B9" s="43" t="s">
        <v>4</v>
      </c>
      <c r="C9" s="43" t="s">
        <v>5</v>
      </c>
      <c r="D9" s="45" t="s">
        <v>6</v>
      </c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7"/>
    </row>
    <row r="10" spans="1:17" x14ac:dyDescent="0.25">
      <c r="A10" s="42"/>
      <c r="B10" s="44"/>
      <c r="C10" s="44"/>
      <c r="D10" s="1" t="s">
        <v>7</v>
      </c>
      <c r="E10" s="1" t="s">
        <v>8</v>
      </c>
      <c r="F10" s="1" t="s">
        <v>9</v>
      </c>
      <c r="G10" s="1" t="s">
        <v>10</v>
      </c>
      <c r="H10" s="2" t="s">
        <v>11</v>
      </c>
      <c r="I10" s="1" t="s">
        <v>12</v>
      </c>
      <c r="J10" s="2" t="s">
        <v>13</v>
      </c>
      <c r="K10" s="1" t="s">
        <v>14</v>
      </c>
      <c r="L10" s="1" t="s">
        <v>15</v>
      </c>
      <c r="M10" s="1" t="s">
        <v>16</v>
      </c>
      <c r="N10" s="1" t="s">
        <v>17</v>
      </c>
      <c r="O10" s="2" t="s">
        <v>18</v>
      </c>
      <c r="P10" s="1" t="s">
        <v>19</v>
      </c>
    </row>
    <row r="11" spans="1:17" x14ac:dyDescent="0.25">
      <c r="A11" s="3" t="s">
        <v>20</v>
      </c>
      <c r="B11" s="4"/>
      <c r="C11" s="4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</row>
    <row r="12" spans="1:17" x14ac:dyDescent="0.25">
      <c r="A12" s="6" t="s">
        <v>21</v>
      </c>
      <c r="B12" s="7">
        <f>+B13+B14+B15+B16+B17</f>
        <v>419944134</v>
      </c>
      <c r="C12" s="7">
        <f t="shared" ref="C12:O12" si="0">+C13+C14+C15+C16+C17</f>
        <v>0</v>
      </c>
      <c r="D12" s="7">
        <f>+D13+D14+D15+D16+D17</f>
        <v>30571977.199999996</v>
      </c>
      <c r="E12" s="7">
        <f t="shared" si="0"/>
        <v>31545152.109999999</v>
      </c>
      <c r="F12" s="7">
        <f t="shared" si="0"/>
        <v>33207465.579999998</v>
      </c>
      <c r="G12" s="7">
        <f t="shared" si="0"/>
        <v>32794620.039999999</v>
      </c>
      <c r="H12" s="7">
        <f t="shared" si="0"/>
        <v>33759711.240000002</v>
      </c>
      <c r="I12" s="7">
        <f t="shared" si="0"/>
        <v>33974348.170000002</v>
      </c>
      <c r="J12" s="7">
        <f t="shared" si="0"/>
        <v>38532554.43</v>
      </c>
      <c r="K12" s="7">
        <f t="shared" si="0"/>
        <v>38558469.710000001</v>
      </c>
      <c r="L12" s="7">
        <f t="shared" si="0"/>
        <v>38795711.710000001</v>
      </c>
      <c r="M12" s="7">
        <f t="shared" si="0"/>
        <v>38812517.390000001</v>
      </c>
      <c r="N12" s="7">
        <f t="shared" si="0"/>
        <v>38958429.489999995</v>
      </c>
      <c r="O12" s="7">
        <f t="shared" si="0"/>
        <v>70623383.640000001</v>
      </c>
      <c r="P12" s="8">
        <f t="shared" ref="P12:P75" si="1">+D12+E12+F12+G12+H12+I12+J12+K12+L12+M12+N12+O12</f>
        <v>460134340.70999992</v>
      </c>
    </row>
    <row r="13" spans="1:17" x14ac:dyDescent="0.25">
      <c r="A13" s="9" t="s">
        <v>22</v>
      </c>
      <c r="B13" s="10">
        <v>371990714.83999997</v>
      </c>
      <c r="C13" s="10"/>
      <c r="D13" s="11">
        <v>26226727.219999999</v>
      </c>
      <c r="E13" s="10">
        <v>27052953.68</v>
      </c>
      <c r="F13" s="10">
        <v>28494953.359999999</v>
      </c>
      <c r="G13" s="10">
        <v>28136753.359999999</v>
      </c>
      <c r="H13" s="10">
        <v>28974032.77</v>
      </c>
      <c r="I13" s="11">
        <v>29149582.77</v>
      </c>
      <c r="J13" s="11">
        <v>33083831.379999999</v>
      </c>
      <c r="K13" s="11">
        <v>33107012.75</v>
      </c>
      <c r="L13" s="11">
        <v>33312140.649999999</v>
      </c>
      <c r="M13" s="12">
        <v>33327333.050000001</v>
      </c>
      <c r="N13" s="13">
        <v>33453863.050000001</v>
      </c>
      <c r="O13" s="13">
        <v>65078078.869999997</v>
      </c>
      <c r="P13" s="8">
        <f t="shared" si="1"/>
        <v>399397262.91000003</v>
      </c>
    </row>
    <row r="14" spans="1:17" x14ac:dyDescent="0.25">
      <c r="A14" s="9" t="s">
        <v>23</v>
      </c>
      <c r="B14" s="10">
        <v>2731047.16</v>
      </c>
      <c r="C14" s="10"/>
      <c r="D14" s="11">
        <v>336163.74</v>
      </c>
      <c r="E14" s="11">
        <v>356489.62</v>
      </c>
      <c r="F14" s="10">
        <v>356486.62</v>
      </c>
      <c r="G14" s="10">
        <v>356489.62</v>
      </c>
      <c r="H14" s="10">
        <v>356489.62</v>
      </c>
      <c r="I14" s="11">
        <v>368991.26</v>
      </c>
      <c r="J14" s="11">
        <v>390589.75</v>
      </c>
      <c r="K14" s="11">
        <v>390589.75</v>
      </c>
      <c r="L14" s="11">
        <v>391339.75</v>
      </c>
      <c r="M14" s="12">
        <v>390589.75</v>
      </c>
      <c r="N14" s="13">
        <v>390589.75</v>
      </c>
      <c r="O14" s="13">
        <v>390589.75</v>
      </c>
      <c r="P14" s="8">
        <f t="shared" si="1"/>
        <v>4475398.9800000004</v>
      </c>
    </row>
    <row r="15" spans="1:17" x14ac:dyDescent="0.25">
      <c r="A15" s="9" t="s">
        <v>24</v>
      </c>
      <c r="B15" s="10"/>
      <c r="C15" s="10"/>
      <c r="D15" s="10"/>
      <c r="E15" s="10"/>
      <c r="F15" s="10"/>
      <c r="G15" s="10"/>
      <c r="H15" s="10"/>
      <c r="I15" s="10"/>
      <c r="J15" s="10"/>
      <c r="K15" s="14"/>
      <c r="L15" s="11"/>
      <c r="M15" s="15"/>
      <c r="N15" s="14"/>
      <c r="O15" s="13"/>
      <c r="P15" s="8">
        <f t="shared" si="1"/>
        <v>0</v>
      </c>
      <c r="Q15" s="16"/>
    </row>
    <row r="16" spans="1:17" x14ac:dyDescent="0.25">
      <c r="A16" s="9" t="s">
        <v>25</v>
      </c>
      <c r="B16" s="17"/>
      <c r="C16" s="17"/>
      <c r="D16" s="17"/>
      <c r="E16" s="17"/>
      <c r="F16" s="17"/>
      <c r="G16" s="17"/>
      <c r="H16" s="17"/>
      <c r="I16" s="17"/>
      <c r="J16" s="17"/>
      <c r="K16" s="14"/>
      <c r="L16" s="14"/>
      <c r="M16" s="15"/>
      <c r="N16" s="14"/>
      <c r="O16" s="13"/>
      <c r="P16" s="8">
        <f t="shared" si="1"/>
        <v>0</v>
      </c>
    </row>
    <row r="17" spans="1:16" x14ac:dyDescent="0.25">
      <c r="A17" s="9" t="s">
        <v>26</v>
      </c>
      <c r="B17" s="10">
        <v>45222372</v>
      </c>
      <c r="C17" s="10"/>
      <c r="D17" s="11">
        <v>4009086.2399999998</v>
      </c>
      <c r="E17" s="11">
        <v>4135708.81</v>
      </c>
      <c r="F17" s="10">
        <v>4356025.5999999996</v>
      </c>
      <c r="G17" s="10">
        <v>4301377.0599999996</v>
      </c>
      <c r="H17" s="10">
        <v>4429188.8500000006</v>
      </c>
      <c r="I17" s="11">
        <v>4455774.1399999997</v>
      </c>
      <c r="J17" s="11">
        <v>5058133.2999999989</v>
      </c>
      <c r="K17" s="11">
        <v>5060867.21</v>
      </c>
      <c r="L17" s="11">
        <v>5092231.3100000005</v>
      </c>
      <c r="M17" s="12">
        <v>5094594.59</v>
      </c>
      <c r="N17" s="13">
        <v>5113976.6900000004</v>
      </c>
      <c r="O17" s="13">
        <v>5154715.0199999996</v>
      </c>
      <c r="P17" s="8">
        <f t="shared" si="1"/>
        <v>56261678.819999993</v>
      </c>
    </row>
    <row r="18" spans="1:16" x14ac:dyDescent="0.25">
      <c r="A18" s="6" t="s">
        <v>27</v>
      </c>
      <c r="B18" s="7">
        <f>+B19+B20+B21+B22+B23+B24+B25+B26+B27</f>
        <v>35013717.009999998</v>
      </c>
      <c r="C18" s="18">
        <f t="shared" ref="C18:H18" si="2">+C19+C20+C21+C22+C23+C24+C25+C26+C27</f>
        <v>0</v>
      </c>
      <c r="D18" s="18">
        <f t="shared" si="2"/>
        <v>764382.52</v>
      </c>
      <c r="E18" s="18">
        <f t="shared" si="2"/>
        <v>585763.73</v>
      </c>
      <c r="F18" s="18">
        <f t="shared" si="2"/>
        <v>126110</v>
      </c>
      <c r="G18" s="18">
        <f t="shared" si="2"/>
        <v>1354060.74</v>
      </c>
      <c r="H18" s="18">
        <f t="shared" si="2"/>
        <v>431129.53</v>
      </c>
      <c r="I18" s="18">
        <f>+I19+I20+I21+I22+I23+I24+I25+I26+I27</f>
        <v>1013163.1</v>
      </c>
      <c r="J18" s="18">
        <f>+J19+J20+J21+J22+J23+J24+J25+J26+J27</f>
        <v>1243889.4100000001</v>
      </c>
      <c r="K18" s="18">
        <f t="shared" ref="K18:O18" si="3">+K19+K20+K21+K22+K23+K24+K25+K26+K27</f>
        <v>1671392.01</v>
      </c>
      <c r="L18" s="18">
        <f t="shared" si="3"/>
        <v>3412320.5</v>
      </c>
      <c r="M18" s="18">
        <f t="shared" si="3"/>
        <v>1566560.4300000002</v>
      </c>
      <c r="N18" s="18">
        <f t="shared" si="3"/>
        <v>3000761.35</v>
      </c>
      <c r="O18" s="18">
        <f t="shared" si="3"/>
        <v>744109.27</v>
      </c>
      <c r="P18" s="8">
        <f t="shared" si="1"/>
        <v>15913642.589999998</v>
      </c>
    </row>
    <row r="19" spans="1:16" x14ac:dyDescent="0.25">
      <c r="A19" s="9" t="s">
        <v>28</v>
      </c>
      <c r="B19" s="10">
        <v>7399892</v>
      </c>
      <c r="C19" s="10"/>
      <c r="D19" s="11">
        <v>125000</v>
      </c>
      <c r="E19" s="13"/>
      <c r="F19" s="13">
        <v>50000</v>
      </c>
      <c r="G19" s="19"/>
      <c r="H19" s="13">
        <v>25000</v>
      </c>
      <c r="I19" s="13">
        <v>175000</v>
      </c>
      <c r="J19" s="13">
        <v>325000</v>
      </c>
      <c r="K19" s="13">
        <v>175000</v>
      </c>
      <c r="L19" s="13">
        <v>819976.15</v>
      </c>
      <c r="M19" s="12">
        <v>325000</v>
      </c>
      <c r="N19" s="13">
        <v>517933.76</v>
      </c>
      <c r="O19" s="13"/>
      <c r="P19" s="8">
        <f t="shared" si="1"/>
        <v>2537909.91</v>
      </c>
    </row>
    <row r="20" spans="1:16" x14ac:dyDescent="0.25">
      <c r="A20" s="9" t="s">
        <v>29</v>
      </c>
      <c r="B20" s="10">
        <v>1254000</v>
      </c>
      <c r="C20" s="10"/>
      <c r="D20" s="20"/>
      <c r="E20" s="13"/>
      <c r="F20" s="20"/>
      <c r="G20" s="19"/>
      <c r="H20" s="20"/>
      <c r="I20" s="20">
        <v>240720</v>
      </c>
      <c r="J20" s="19"/>
      <c r="K20" s="13">
        <v>240720</v>
      </c>
      <c r="L20" s="13"/>
      <c r="M20" s="12">
        <v>113280</v>
      </c>
      <c r="N20" s="13">
        <v>236000</v>
      </c>
      <c r="O20" s="13"/>
      <c r="P20" s="8">
        <f t="shared" si="1"/>
        <v>830720</v>
      </c>
    </row>
    <row r="21" spans="1:16" x14ac:dyDescent="0.25">
      <c r="A21" s="9" t="s">
        <v>30</v>
      </c>
      <c r="B21" s="10"/>
      <c r="C21" s="10"/>
      <c r="D21" s="19"/>
      <c r="E21" s="13"/>
      <c r="F21" s="13"/>
      <c r="G21" s="19"/>
      <c r="H21" s="13"/>
      <c r="I21" s="13"/>
      <c r="J21" s="13"/>
      <c r="K21" s="13"/>
      <c r="L21" s="13"/>
      <c r="M21" s="12"/>
      <c r="N21" s="13"/>
      <c r="O21" s="13"/>
      <c r="P21" s="8">
        <f t="shared" si="1"/>
        <v>0</v>
      </c>
    </row>
    <row r="22" spans="1:16" x14ac:dyDescent="0.25">
      <c r="A22" s="9" t="s">
        <v>31</v>
      </c>
      <c r="B22" s="10">
        <v>1122000</v>
      </c>
      <c r="C22" s="10"/>
      <c r="D22" s="20"/>
      <c r="E22" s="11">
        <v>118000</v>
      </c>
      <c r="F22" s="13"/>
      <c r="G22" s="19"/>
      <c r="H22" s="13"/>
      <c r="I22" s="13"/>
      <c r="J22" s="13"/>
      <c r="K22" s="13"/>
      <c r="L22" s="13"/>
      <c r="M22" s="12"/>
      <c r="N22" s="13">
        <v>191722.22</v>
      </c>
      <c r="O22" s="13"/>
      <c r="P22" s="8">
        <f t="shared" si="1"/>
        <v>309722.21999999997</v>
      </c>
    </row>
    <row r="23" spans="1:16" x14ac:dyDescent="0.25">
      <c r="A23" s="9" t="s">
        <v>32</v>
      </c>
      <c r="B23" s="10"/>
      <c r="C23" s="10"/>
      <c r="D23" s="19"/>
      <c r="E23" s="13"/>
      <c r="F23" s="19"/>
      <c r="G23" s="19"/>
      <c r="H23" s="13"/>
      <c r="I23" s="13"/>
      <c r="J23" s="13"/>
      <c r="K23" s="13">
        <v>42000</v>
      </c>
      <c r="L23" s="13">
        <v>21000</v>
      </c>
      <c r="M23" s="12">
        <v>21000</v>
      </c>
      <c r="N23" s="13">
        <v>248150</v>
      </c>
      <c r="O23" s="13">
        <v>10500</v>
      </c>
      <c r="P23" s="8">
        <f t="shared" si="1"/>
        <v>342650</v>
      </c>
    </row>
    <row r="24" spans="1:16" x14ac:dyDescent="0.25">
      <c r="A24" s="9" t="s">
        <v>33</v>
      </c>
      <c r="B24" s="10"/>
      <c r="C24" s="10"/>
      <c r="D24" s="20"/>
      <c r="E24" s="13"/>
      <c r="F24" s="20"/>
      <c r="G24" s="20"/>
      <c r="H24" s="20"/>
      <c r="I24" s="20"/>
      <c r="J24" s="20"/>
      <c r="K24" s="14"/>
      <c r="L24" s="13"/>
      <c r="M24" s="12"/>
      <c r="N24" s="13"/>
      <c r="O24" s="13"/>
      <c r="P24" s="8">
        <f t="shared" si="1"/>
        <v>0</v>
      </c>
    </row>
    <row r="25" spans="1:16" ht="25.5" x14ac:dyDescent="0.25">
      <c r="A25" s="9" t="s">
        <v>34</v>
      </c>
      <c r="B25" s="10">
        <v>11808827.75</v>
      </c>
      <c r="C25" s="10"/>
      <c r="D25" s="11">
        <v>235000.02</v>
      </c>
      <c r="E25" s="11">
        <v>232863.49</v>
      </c>
      <c r="F25" s="19">
        <v>76110</v>
      </c>
      <c r="G25" s="19">
        <v>1354060.74</v>
      </c>
      <c r="H25" s="10">
        <v>54870</v>
      </c>
      <c r="I25" s="10">
        <v>63012</v>
      </c>
      <c r="J25" s="13">
        <v>260155.6</v>
      </c>
      <c r="K25" s="10">
        <v>732704.48</v>
      </c>
      <c r="L25" s="13">
        <v>1773243.82</v>
      </c>
      <c r="M25" s="12">
        <v>949677.43</v>
      </c>
      <c r="N25" s="13">
        <v>1633141.37</v>
      </c>
      <c r="O25" s="13">
        <v>621745.27</v>
      </c>
      <c r="P25" s="8">
        <f t="shared" si="1"/>
        <v>7986584.2200000007</v>
      </c>
    </row>
    <row r="26" spans="1:16" ht="25.5" x14ac:dyDescent="0.25">
      <c r="A26" s="9" t="s">
        <v>35</v>
      </c>
      <c r="B26" s="10">
        <v>9692579.7599999998</v>
      </c>
      <c r="C26" s="10"/>
      <c r="D26" s="11">
        <v>140800</v>
      </c>
      <c r="E26" s="11">
        <v>234900.24</v>
      </c>
      <c r="F26" s="19"/>
      <c r="G26" s="19"/>
      <c r="H26" s="10">
        <v>351259.53</v>
      </c>
      <c r="I26" s="10">
        <v>241750</v>
      </c>
      <c r="J26" s="13">
        <v>658733.81000000006</v>
      </c>
      <c r="K26" s="10">
        <v>363439.53</v>
      </c>
      <c r="L26" s="13">
        <v>291054.53000000003</v>
      </c>
      <c r="M26" s="12">
        <v>157603</v>
      </c>
      <c r="N26" s="13">
        <v>173814</v>
      </c>
      <c r="O26" s="13">
        <v>111864</v>
      </c>
      <c r="P26" s="8">
        <f t="shared" si="1"/>
        <v>2725218.64</v>
      </c>
    </row>
    <row r="27" spans="1:16" x14ac:dyDescent="0.25">
      <c r="A27" s="9" t="s">
        <v>36</v>
      </c>
      <c r="B27" s="10">
        <v>3736417.5</v>
      </c>
      <c r="C27" s="10"/>
      <c r="D27" s="11">
        <v>263582.5</v>
      </c>
      <c r="E27" s="20"/>
      <c r="F27" s="10"/>
      <c r="G27" s="19"/>
      <c r="H27" s="13"/>
      <c r="I27" s="13">
        <v>292681.09999999998</v>
      </c>
      <c r="J27" s="13"/>
      <c r="K27" s="10">
        <v>117528</v>
      </c>
      <c r="L27" s="13">
        <v>507046</v>
      </c>
      <c r="M27" s="12"/>
      <c r="N27" s="13"/>
      <c r="O27" s="13"/>
      <c r="P27" s="8">
        <f t="shared" si="1"/>
        <v>1180837.6000000001</v>
      </c>
    </row>
    <row r="28" spans="1:16" x14ac:dyDescent="0.25">
      <c r="A28" s="6" t="s">
        <v>37</v>
      </c>
      <c r="B28" s="7">
        <f>+B29+B30+B31+B32+B33+B34+B35+B36+B37</f>
        <v>126005370.78</v>
      </c>
      <c r="C28" s="18">
        <f t="shared" ref="C28:D28" si="4">+C29+C30+C31+C32+C33+C34+C35+C36+C37</f>
        <v>0</v>
      </c>
      <c r="D28" s="18">
        <f t="shared" si="4"/>
        <v>4441707.92</v>
      </c>
      <c r="E28" s="18">
        <f>+E29+E30+E31+E32+E33+E34+E35+E36+E37+E40</f>
        <v>4317702.9499999993</v>
      </c>
      <c r="F28" s="18">
        <f>+F29+F30+F31+F32+F33+F34+F35+F36+F37+F40</f>
        <v>3517774.1399999997</v>
      </c>
      <c r="G28" s="18">
        <f>+G29+G30+G31+G32+G33+G34+G35+G36+G37+G40</f>
        <v>4134913.2</v>
      </c>
      <c r="H28" s="18">
        <f t="shared" ref="H28:N28" si="5">+H29+H30+H31+H32+H33+H34+H35+H36+H37+H40</f>
        <v>4728036.18</v>
      </c>
      <c r="I28" s="18">
        <f t="shared" si="5"/>
        <v>26010423.210000001</v>
      </c>
      <c r="J28" s="18">
        <f t="shared" si="5"/>
        <v>8885432.5199999996</v>
      </c>
      <c r="K28" s="18">
        <f t="shared" si="5"/>
        <v>10066826.82</v>
      </c>
      <c r="L28" s="18">
        <f t="shared" si="5"/>
        <v>8512848.8900000006</v>
      </c>
      <c r="M28" s="18">
        <f t="shared" si="5"/>
        <v>7538792.4199999999</v>
      </c>
      <c r="N28" s="18">
        <f t="shared" si="5"/>
        <v>15558024.760000002</v>
      </c>
      <c r="O28" s="18">
        <f>+O29+O30+O31+O32+O33+O34+O35+O36+O37+O40</f>
        <v>11295901.380000001</v>
      </c>
      <c r="P28" s="8">
        <f t="shared" si="1"/>
        <v>109008384.38999999</v>
      </c>
    </row>
    <row r="29" spans="1:16" x14ac:dyDescent="0.25">
      <c r="A29" s="9" t="s">
        <v>38</v>
      </c>
      <c r="B29" s="10">
        <v>18169325.93</v>
      </c>
      <c r="C29" s="10"/>
      <c r="D29" s="11">
        <v>2220853.96</v>
      </c>
      <c r="E29" s="11">
        <v>330546.17</v>
      </c>
      <c r="F29" s="19"/>
      <c r="G29" s="19">
        <v>787700</v>
      </c>
      <c r="H29" s="13">
        <v>1289427.8999999999</v>
      </c>
      <c r="I29" s="10">
        <v>3042228.9</v>
      </c>
      <c r="J29" s="13">
        <v>2068002.02</v>
      </c>
      <c r="K29" s="10">
        <v>2630848.09</v>
      </c>
      <c r="L29" s="11">
        <v>864688.96</v>
      </c>
      <c r="M29" s="12">
        <v>500703.5</v>
      </c>
      <c r="N29" s="13">
        <v>1348765.6</v>
      </c>
      <c r="O29" s="13">
        <v>30240</v>
      </c>
      <c r="P29" s="8">
        <f t="shared" si="1"/>
        <v>15114005.1</v>
      </c>
    </row>
    <row r="30" spans="1:16" x14ac:dyDescent="0.25">
      <c r="A30" s="9" t="s">
        <v>39</v>
      </c>
      <c r="B30" s="10">
        <v>1000000</v>
      </c>
      <c r="C30" s="10"/>
      <c r="D30" s="20"/>
      <c r="E30" s="20"/>
      <c r="F30" s="20"/>
      <c r="G30" s="19"/>
      <c r="H30" s="13">
        <v>42451.199999999997</v>
      </c>
      <c r="I30" s="13">
        <v>86220</v>
      </c>
      <c r="J30" s="13">
        <v>28504.080000000002</v>
      </c>
      <c r="K30" s="10">
        <v>539620</v>
      </c>
      <c r="L30" s="11"/>
      <c r="M30" s="12">
        <v>265890</v>
      </c>
      <c r="N30" s="13">
        <v>247092</v>
      </c>
      <c r="O30" s="13"/>
      <c r="P30" s="8">
        <f t="shared" si="1"/>
        <v>1209777.28</v>
      </c>
    </row>
    <row r="31" spans="1:16" x14ac:dyDescent="0.25">
      <c r="A31" s="9" t="s">
        <v>40</v>
      </c>
      <c r="B31" s="10">
        <v>7485210</v>
      </c>
      <c r="C31" s="10"/>
      <c r="D31" s="11">
        <v>23000</v>
      </c>
      <c r="E31" s="11">
        <v>177000</v>
      </c>
      <c r="F31" s="19">
        <v>47790</v>
      </c>
      <c r="G31" s="19"/>
      <c r="H31" s="13"/>
      <c r="I31" s="13">
        <v>243131.92</v>
      </c>
      <c r="J31" s="13">
        <v>475651.96</v>
      </c>
      <c r="K31" s="13">
        <v>240002.56</v>
      </c>
      <c r="L31" s="11">
        <v>71862</v>
      </c>
      <c r="M31" s="12">
        <v>240002.56</v>
      </c>
      <c r="N31" s="13">
        <v>238407.2</v>
      </c>
      <c r="O31" s="13">
        <v>372585</v>
      </c>
      <c r="P31" s="8">
        <f>+D31+E31+F31+G31+H31+I31+J31+K31+L31+M31+N31+O31</f>
        <v>2129433.2000000002</v>
      </c>
    </row>
    <row r="32" spans="1:16" x14ac:dyDescent="0.25">
      <c r="A32" s="9" t="s">
        <v>41</v>
      </c>
      <c r="B32" s="10">
        <v>30400454</v>
      </c>
      <c r="C32" s="10"/>
      <c r="D32" s="11">
        <v>47790</v>
      </c>
      <c r="E32" s="11">
        <v>1389162</v>
      </c>
      <c r="F32" s="19">
        <v>1632124</v>
      </c>
      <c r="G32" s="19">
        <v>1392520</v>
      </c>
      <c r="H32" s="13">
        <v>2224816.2000000002</v>
      </c>
      <c r="I32" s="10">
        <v>12944358.869999999</v>
      </c>
      <c r="J32" s="13">
        <v>1732529.61</v>
      </c>
      <c r="K32" s="10">
        <v>3162656.48</v>
      </c>
      <c r="L32" s="11">
        <v>2374129.92</v>
      </c>
      <c r="M32" s="12">
        <v>2602416.4</v>
      </c>
      <c r="N32" s="13">
        <v>2412606.2999999998</v>
      </c>
      <c r="O32" s="13">
        <v>9605950.4000000004</v>
      </c>
      <c r="P32" s="8">
        <f>+D32+E32+F32+G32+H32+I32+J32+K32+L32+M32+N32+O32</f>
        <v>41521060.18</v>
      </c>
    </row>
    <row r="33" spans="1:16" x14ac:dyDescent="0.25">
      <c r="A33" s="9" t="s">
        <v>42</v>
      </c>
      <c r="B33" s="10">
        <v>3770398.3</v>
      </c>
      <c r="C33" s="10"/>
      <c r="D33" s="11">
        <v>380830</v>
      </c>
      <c r="E33" s="13"/>
      <c r="F33" s="19"/>
      <c r="G33" s="19"/>
      <c r="H33" s="13"/>
      <c r="I33" s="13"/>
      <c r="J33" s="13"/>
      <c r="K33" s="13"/>
      <c r="L33" s="11"/>
      <c r="M33" s="12"/>
      <c r="N33" s="13"/>
      <c r="O33" s="13"/>
      <c r="P33" s="8">
        <f t="shared" si="1"/>
        <v>380830</v>
      </c>
    </row>
    <row r="34" spans="1:16" x14ac:dyDescent="0.25">
      <c r="A34" s="9" t="s">
        <v>43</v>
      </c>
      <c r="B34" s="10">
        <v>1199918.2</v>
      </c>
      <c r="C34" s="10"/>
      <c r="D34" s="20"/>
      <c r="E34" s="11">
        <v>601.79999999999995</v>
      </c>
      <c r="F34" s="20"/>
      <c r="G34" s="20"/>
      <c r="H34" s="13"/>
      <c r="I34" s="13"/>
      <c r="J34" s="13"/>
      <c r="K34" s="13"/>
      <c r="L34" s="11"/>
      <c r="M34" s="12"/>
      <c r="N34" s="13"/>
      <c r="O34" s="13">
        <v>6970</v>
      </c>
      <c r="P34" s="8">
        <f t="shared" si="1"/>
        <v>7571.8</v>
      </c>
    </row>
    <row r="35" spans="1:16" ht="25.5" x14ac:dyDescent="0.25">
      <c r="A35" s="9" t="s">
        <v>44</v>
      </c>
      <c r="B35" s="10">
        <v>36985209.5</v>
      </c>
      <c r="C35" s="10"/>
      <c r="D35" s="19"/>
      <c r="E35" s="11">
        <v>960000</v>
      </c>
      <c r="F35" s="19">
        <v>399200</v>
      </c>
      <c r="G35" s="19">
        <v>1628412</v>
      </c>
      <c r="H35" s="13">
        <v>565810</v>
      </c>
      <c r="I35" s="10">
        <v>2093986.56</v>
      </c>
      <c r="J35" s="13">
        <v>1821774.6099999999</v>
      </c>
      <c r="K35" s="10">
        <v>1118156.27</v>
      </c>
      <c r="L35" s="11">
        <v>1540539.8699999999</v>
      </c>
      <c r="M35" s="12">
        <v>755249.2</v>
      </c>
      <c r="N35" s="13">
        <v>9651519.8500000015</v>
      </c>
      <c r="O35" s="13">
        <v>22160</v>
      </c>
      <c r="P35" s="8">
        <f t="shared" si="1"/>
        <v>20556808.359999999</v>
      </c>
    </row>
    <row r="36" spans="1:16" ht="25.5" x14ac:dyDescent="0.25">
      <c r="A36" s="9" t="s">
        <v>45</v>
      </c>
      <c r="B36" s="17"/>
      <c r="C36" s="17"/>
      <c r="D36" s="20"/>
      <c r="E36" s="20"/>
      <c r="F36" s="20"/>
      <c r="G36" s="20"/>
      <c r="H36" s="14"/>
      <c r="J36" s="13"/>
      <c r="K36" s="14"/>
      <c r="L36" s="11"/>
      <c r="M36" s="15"/>
      <c r="N36" s="18"/>
      <c r="O36" s="13"/>
      <c r="P36" s="8">
        <f t="shared" si="1"/>
        <v>0</v>
      </c>
    </row>
    <row r="37" spans="1:16" x14ac:dyDescent="0.25">
      <c r="A37" s="9" t="s">
        <v>46</v>
      </c>
      <c r="B37" s="10">
        <v>26994854.850000001</v>
      </c>
      <c r="C37" s="10"/>
      <c r="D37" s="11">
        <v>1769233.96</v>
      </c>
      <c r="E37" s="11">
        <v>1460392.98</v>
      </c>
      <c r="F37" s="20">
        <v>1438660.14</v>
      </c>
      <c r="G37" s="19">
        <v>326281.2</v>
      </c>
      <c r="H37" s="13">
        <v>605530.88000000012</v>
      </c>
      <c r="I37" s="10">
        <v>7600496.96</v>
      </c>
      <c r="J37" s="14">
        <v>2758970.24</v>
      </c>
      <c r="K37" s="13">
        <v>2375543.4200000004</v>
      </c>
      <c r="L37" s="11">
        <v>3661628.14</v>
      </c>
      <c r="M37" s="12">
        <v>3174530.7600000002</v>
      </c>
      <c r="N37" s="13">
        <v>1659633.81</v>
      </c>
      <c r="O37" s="13">
        <v>1257995.98</v>
      </c>
      <c r="P37" s="8">
        <f t="shared" si="1"/>
        <v>28088898.470000003</v>
      </c>
    </row>
    <row r="38" spans="1:16" x14ac:dyDescent="0.25">
      <c r="A38" s="6" t="s">
        <v>47</v>
      </c>
      <c r="B38" s="21">
        <f>+B39+B40+B41+B42+B43+B44+B45+B45</f>
        <v>0</v>
      </c>
      <c r="C38" s="21">
        <f t="shared" ref="C38" si="6">+C39+C40+C41+C42+C43+C44+C45+C45</f>
        <v>0</v>
      </c>
      <c r="D38" s="21"/>
      <c r="E38" s="21"/>
      <c r="F38" s="17">
        <v>0</v>
      </c>
      <c r="G38" s="21">
        <v>0</v>
      </c>
      <c r="H38" s="21"/>
      <c r="I38" s="21"/>
      <c r="J38" s="21"/>
      <c r="K38" s="21"/>
      <c r="L38" s="21"/>
      <c r="M38" s="21"/>
      <c r="N38" s="21"/>
      <c r="O38" s="21"/>
      <c r="P38" s="8">
        <f>+D38+E38+F38+G38+H38+I38+J38+K38+L38+M38+N38+O38</f>
        <v>0</v>
      </c>
    </row>
    <row r="39" spans="1:16" x14ac:dyDescent="0.25">
      <c r="A39" s="9" t="s">
        <v>48</v>
      </c>
      <c r="B39" s="10"/>
      <c r="C39" s="10"/>
      <c r="D39" s="20"/>
      <c r="E39" s="20"/>
      <c r="F39" s="17"/>
      <c r="G39" s="20"/>
      <c r="H39" s="20"/>
      <c r="I39" s="14"/>
      <c r="J39" s="19"/>
      <c r="K39" s="13"/>
      <c r="L39" s="13"/>
      <c r="M39" s="15"/>
      <c r="N39" s="19"/>
      <c r="O39" s="19"/>
      <c r="P39" s="8">
        <f t="shared" si="1"/>
        <v>0</v>
      </c>
    </row>
    <row r="40" spans="1:16" ht="25.5" x14ac:dyDescent="0.25">
      <c r="A40" s="9" t="s">
        <v>49</v>
      </c>
      <c r="B40" s="10"/>
      <c r="C40" s="20"/>
      <c r="D40" s="20"/>
      <c r="E40" s="13"/>
      <c r="F40" s="17"/>
      <c r="G40" s="20"/>
      <c r="H40" s="20"/>
      <c r="I40" s="20"/>
      <c r="J40" s="20"/>
      <c r="K40" s="20"/>
      <c r="L40" s="20"/>
      <c r="M40" s="20"/>
      <c r="N40" s="17"/>
      <c r="O40" s="13"/>
      <c r="P40" s="8">
        <f t="shared" si="1"/>
        <v>0</v>
      </c>
    </row>
    <row r="41" spans="1:16" ht="25.5" x14ac:dyDescent="0.25">
      <c r="A41" s="9" t="s">
        <v>50</v>
      </c>
      <c r="B41" s="10"/>
      <c r="C41" s="17"/>
      <c r="D41" s="17"/>
      <c r="E41" s="17"/>
      <c r="F41" s="20"/>
      <c r="G41" s="17"/>
      <c r="H41" s="17"/>
      <c r="I41" s="17"/>
      <c r="J41" s="17"/>
      <c r="K41" s="17"/>
      <c r="L41" s="17"/>
      <c r="M41" s="17"/>
      <c r="N41" s="17"/>
      <c r="O41" s="17"/>
      <c r="P41" s="8">
        <f t="shared" si="1"/>
        <v>0</v>
      </c>
    </row>
    <row r="42" spans="1:16" ht="25.5" x14ac:dyDescent="0.25">
      <c r="A42" s="9" t="s">
        <v>51</v>
      </c>
      <c r="B42" s="17"/>
      <c r="C42" s="17"/>
      <c r="D42" s="17"/>
      <c r="E42" s="17"/>
      <c r="F42" s="20"/>
      <c r="G42" s="17"/>
      <c r="H42" s="17"/>
      <c r="I42" s="17"/>
      <c r="J42" s="17"/>
      <c r="K42" s="17"/>
      <c r="L42" s="17"/>
      <c r="M42" s="17"/>
      <c r="N42" s="17"/>
      <c r="O42" s="17"/>
      <c r="P42" s="8">
        <f t="shared" si="1"/>
        <v>0</v>
      </c>
    </row>
    <row r="43" spans="1:16" ht="25.5" x14ac:dyDescent="0.25">
      <c r="A43" s="9" t="s">
        <v>52</v>
      </c>
      <c r="B43" s="17"/>
      <c r="C43" s="17"/>
      <c r="D43" s="17"/>
      <c r="E43" s="17"/>
      <c r="F43" s="22"/>
      <c r="G43" s="17"/>
      <c r="H43" s="17"/>
      <c r="I43" s="17"/>
      <c r="J43" s="17"/>
      <c r="K43" s="17"/>
      <c r="L43" s="17"/>
      <c r="M43" s="17"/>
      <c r="N43" s="17"/>
      <c r="O43" s="17"/>
      <c r="P43" s="8">
        <f t="shared" si="1"/>
        <v>0</v>
      </c>
    </row>
    <row r="44" spans="1:16" x14ac:dyDescent="0.25">
      <c r="A44" s="9" t="s">
        <v>53</v>
      </c>
      <c r="B44" s="17"/>
      <c r="C44" s="17"/>
      <c r="D44" s="17"/>
      <c r="E44" s="17"/>
      <c r="F44" s="20"/>
      <c r="G44" s="20"/>
      <c r="H44" s="20"/>
      <c r="I44" s="14"/>
      <c r="J44" s="14"/>
      <c r="K44" s="14"/>
      <c r="L44" s="14"/>
      <c r="M44" s="20"/>
      <c r="N44" s="17"/>
      <c r="O44" s="17"/>
      <c r="P44" s="8">
        <f t="shared" si="1"/>
        <v>0</v>
      </c>
    </row>
    <row r="45" spans="1:16" ht="25.5" x14ac:dyDescent="0.25">
      <c r="A45" s="9" t="s">
        <v>54</v>
      </c>
      <c r="B45" s="17"/>
      <c r="C45" s="17"/>
      <c r="D45" s="17"/>
      <c r="E45" s="17"/>
      <c r="F45" s="20"/>
      <c r="G45" s="20"/>
      <c r="H45" s="20"/>
      <c r="I45" s="14"/>
      <c r="J45" s="14"/>
      <c r="K45" s="14"/>
      <c r="L45" s="14"/>
      <c r="M45" s="20"/>
      <c r="N45" s="17"/>
      <c r="O45" s="17"/>
      <c r="P45" s="8">
        <f t="shared" si="1"/>
        <v>0</v>
      </c>
    </row>
    <row r="46" spans="1:16" x14ac:dyDescent="0.25">
      <c r="A46" s="6" t="s">
        <v>55</v>
      </c>
      <c r="B46" s="17"/>
      <c r="C46" s="17"/>
      <c r="D46" s="17"/>
      <c r="E46" s="17"/>
      <c r="F46" s="20"/>
      <c r="G46" s="22"/>
      <c r="H46" s="20"/>
      <c r="I46" s="14"/>
      <c r="J46" s="14"/>
      <c r="K46" s="14"/>
      <c r="L46" s="14"/>
      <c r="M46" s="20"/>
      <c r="N46" s="17"/>
      <c r="O46" s="17"/>
      <c r="P46" s="8">
        <f t="shared" si="1"/>
        <v>0</v>
      </c>
    </row>
    <row r="47" spans="1:16" x14ac:dyDescent="0.25">
      <c r="A47" s="9" t="s">
        <v>56</v>
      </c>
      <c r="B47" s="17"/>
      <c r="C47" s="17"/>
      <c r="D47" s="17"/>
      <c r="E47" s="17"/>
      <c r="F47" s="20"/>
      <c r="G47" s="20"/>
      <c r="H47" s="20"/>
      <c r="I47" s="14"/>
      <c r="J47" s="14"/>
      <c r="K47" s="14"/>
      <c r="L47" s="14"/>
      <c r="M47" s="20"/>
      <c r="N47" s="17"/>
      <c r="O47" s="17"/>
      <c r="P47" s="8">
        <f t="shared" si="1"/>
        <v>0</v>
      </c>
    </row>
    <row r="48" spans="1:16" ht="25.5" x14ac:dyDescent="0.25">
      <c r="A48" s="9" t="s">
        <v>57</v>
      </c>
      <c r="B48" s="17"/>
      <c r="C48" s="17"/>
      <c r="D48" s="17"/>
      <c r="E48" s="17"/>
      <c r="F48" s="20"/>
      <c r="G48" s="20"/>
      <c r="H48" s="20"/>
      <c r="I48" s="14"/>
      <c r="J48" s="14"/>
      <c r="K48" s="14"/>
      <c r="L48" s="14"/>
      <c r="M48" s="20"/>
      <c r="N48" s="17"/>
      <c r="O48" s="17"/>
      <c r="P48" s="8">
        <f t="shared" si="1"/>
        <v>0</v>
      </c>
    </row>
    <row r="49" spans="1:16" ht="25.5" x14ac:dyDescent="0.25">
      <c r="A49" s="9" t="s">
        <v>58</v>
      </c>
      <c r="B49" s="17"/>
      <c r="C49" s="17"/>
      <c r="D49" s="17"/>
      <c r="E49" s="17"/>
      <c r="F49" s="20"/>
      <c r="G49" s="20"/>
      <c r="H49" s="20"/>
      <c r="I49" s="14"/>
      <c r="J49" s="14"/>
      <c r="K49" s="14"/>
      <c r="L49" s="14"/>
      <c r="M49" s="20"/>
      <c r="N49" s="17"/>
      <c r="O49" s="17"/>
      <c r="P49" s="8">
        <f t="shared" si="1"/>
        <v>0</v>
      </c>
    </row>
    <row r="50" spans="1:16" ht="25.5" x14ac:dyDescent="0.25">
      <c r="A50" s="9" t="s">
        <v>59</v>
      </c>
      <c r="B50" s="17"/>
      <c r="C50" s="17"/>
      <c r="D50" s="17"/>
      <c r="E50" s="17"/>
      <c r="F50" s="20"/>
      <c r="G50" s="20"/>
      <c r="H50" s="20"/>
      <c r="I50" s="14"/>
      <c r="J50" s="14"/>
      <c r="K50" s="14"/>
      <c r="L50" s="14"/>
      <c r="M50" s="20"/>
      <c r="N50" s="17"/>
      <c r="O50" s="17"/>
      <c r="P50" s="8">
        <f t="shared" si="1"/>
        <v>0</v>
      </c>
    </row>
    <row r="51" spans="1:16" ht="25.5" x14ac:dyDescent="0.25">
      <c r="A51" s="9" t="s">
        <v>60</v>
      </c>
      <c r="B51" s="17"/>
      <c r="C51" s="17"/>
      <c r="D51" s="17"/>
      <c r="E51" s="17"/>
      <c r="F51" s="20"/>
      <c r="G51" s="20"/>
      <c r="H51" s="20"/>
      <c r="I51" s="14"/>
      <c r="J51" s="14"/>
      <c r="K51" s="14"/>
      <c r="L51" s="14"/>
      <c r="M51" s="20"/>
      <c r="N51" s="17"/>
      <c r="O51" s="17"/>
      <c r="P51" s="8">
        <f t="shared" si="1"/>
        <v>0</v>
      </c>
    </row>
    <row r="52" spans="1:16" x14ac:dyDescent="0.25">
      <c r="A52" s="9" t="s">
        <v>61</v>
      </c>
      <c r="B52" s="17"/>
      <c r="C52" s="17"/>
      <c r="D52" s="17"/>
      <c r="E52" s="17"/>
      <c r="F52" s="20"/>
      <c r="G52" s="20"/>
      <c r="H52" s="20"/>
      <c r="I52" s="14"/>
      <c r="J52" s="14"/>
      <c r="K52" s="14"/>
      <c r="L52" s="14"/>
      <c r="M52" s="20"/>
      <c r="N52" s="17"/>
      <c r="O52" s="17"/>
      <c r="P52" s="8">
        <f t="shared" si="1"/>
        <v>0</v>
      </c>
    </row>
    <row r="53" spans="1:16" ht="25.5" x14ac:dyDescent="0.25">
      <c r="A53" s="9" t="s">
        <v>62</v>
      </c>
      <c r="B53" s="17"/>
      <c r="C53" s="17"/>
      <c r="D53" s="17"/>
      <c r="E53" s="17"/>
      <c r="F53" s="20"/>
      <c r="G53" s="20"/>
      <c r="H53" s="20"/>
      <c r="I53" s="14"/>
      <c r="J53" s="14"/>
      <c r="K53" s="14"/>
      <c r="L53" s="14"/>
      <c r="M53" s="20"/>
      <c r="N53" s="17"/>
      <c r="O53" s="17"/>
      <c r="P53" s="8">
        <f t="shared" si="1"/>
        <v>0</v>
      </c>
    </row>
    <row r="54" spans="1:16" x14ac:dyDescent="0.25">
      <c r="A54" s="6" t="s">
        <v>63</v>
      </c>
      <c r="B54" s="18">
        <f>+B55+B56+B57+B58+B59+B60+B61+B62+B63</f>
        <v>13870480</v>
      </c>
      <c r="C54" s="18">
        <f t="shared" ref="C54:E54" si="7">+C55+C56+C57+C58+C59+C60+C61+C62+C63</f>
        <v>0</v>
      </c>
      <c r="D54" s="18">
        <f t="shared" si="7"/>
        <v>0</v>
      </c>
      <c r="E54" s="18">
        <f t="shared" si="7"/>
        <v>0</v>
      </c>
      <c r="F54" s="18">
        <f>+F55+F56+F57+F58+F59+F60+F61+F62+F63</f>
        <v>0</v>
      </c>
      <c r="G54" s="18">
        <f>+G55+G56+G57+G58+G59+G60+G61+G62+G63</f>
        <v>0</v>
      </c>
      <c r="H54" s="18">
        <f t="shared" ref="H54:O54" si="8">+H55+H56+H57+H58+H59+H60+H61+H62+H63</f>
        <v>0</v>
      </c>
      <c r="I54" s="18">
        <f t="shared" si="8"/>
        <v>0</v>
      </c>
      <c r="J54" s="18">
        <f t="shared" si="8"/>
        <v>2118066.67</v>
      </c>
      <c r="K54" s="18">
        <f t="shared" si="8"/>
        <v>689297</v>
      </c>
      <c r="L54" s="18">
        <f t="shared" si="8"/>
        <v>3057922.52</v>
      </c>
      <c r="M54" s="18">
        <f t="shared" si="8"/>
        <v>41831</v>
      </c>
      <c r="N54" s="18">
        <f t="shared" si="8"/>
        <v>0</v>
      </c>
      <c r="O54" s="18">
        <f t="shared" si="8"/>
        <v>52002.6</v>
      </c>
      <c r="P54" s="8">
        <f>+D54+E54+F54+G54+H54+I54+J54+K54+L54+M54+N54+O54</f>
        <v>5959119.7899999991</v>
      </c>
    </row>
    <row r="55" spans="1:16" x14ac:dyDescent="0.25">
      <c r="A55" s="9" t="s">
        <v>64</v>
      </c>
      <c r="B55" s="10">
        <v>200000</v>
      </c>
      <c r="C55" s="10"/>
      <c r="D55" s="19"/>
      <c r="E55" s="13"/>
      <c r="F55" s="19"/>
      <c r="G55" s="19"/>
      <c r="H55" s="13"/>
      <c r="I55" s="10"/>
      <c r="J55" s="19">
        <v>1839620.76</v>
      </c>
      <c r="K55" s="13">
        <v>550057</v>
      </c>
      <c r="L55" s="11">
        <v>1272276</v>
      </c>
      <c r="M55" s="12"/>
      <c r="N55" s="19"/>
      <c r="O55" s="19"/>
      <c r="P55" s="8">
        <f t="shared" si="1"/>
        <v>3661953.76</v>
      </c>
    </row>
    <row r="56" spans="1:16" x14ac:dyDescent="0.25">
      <c r="A56" s="9" t="s">
        <v>65</v>
      </c>
      <c r="B56" s="10"/>
      <c r="C56" s="10"/>
      <c r="D56" s="20"/>
      <c r="E56" s="20"/>
      <c r="F56" s="20"/>
      <c r="G56" s="20"/>
      <c r="H56" s="20"/>
      <c r="I56" s="14"/>
      <c r="J56" s="19"/>
      <c r="K56" s="14"/>
      <c r="L56" s="11"/>
      <c r="M56" s="15"/>
      <c r="N56" s="17"/>
      <c r="O56" s="19"/>
      <c r="P56" s="8">
        <f t="shared" si="1"/>
        <v>0</v>
      </c>
    </row>
    <row r="57" spans="1:16" x14ac:dyDescent="0.25">
      <c r="A57" s="9" t="s">
        <v>66</v>
      </c>
      <c r="B57" s="10">
        <v>12670480</v>
      </c>
      <c r="C57" s="10"/>
      <c r="D57" s="19"/>
      <c r="E57" s="13"/>
      <c r="F57" s="20"/>
      <c r="G57" s="19"/>
      <c r="H57" s="13"/>
      <c r="I57" s="13"/>
      <c r="J57" s="19">
        <v>267145.71999999997</v>
      </c>
      <c r="K57" s="13">
        <v>139240</v>
      </c>
      <c r="L57" s="11">
        <v>1437546.52</v>
      </c>
      <c r="M57" s="12">
        <v>41831</v>
      </c>
      <c r="N57" s="19"/>
      <c r="O57" s="19">
        <v>52002.6</v>
      </c>
      <c r="P57" s="8">
        <f t="shared" si="1"/>
        <v>1937765.84</v>
      </c>
    </row>
    <row r="58" spans="1:16" ht="25.5" x14ac:dyDescent="0.25">
      <c r="A58" s="9" t="s">
        <v>67</v>
      </c>
      <c r="B58" s="10"/>
      <c r="C58" s="10"/>
      <c r="D58" s="20"/>
      <c r="E58" s="20"/>
      <c r="F58" s="20"/>
      <c r="G58" s="19"/>
      <c r="H58" s="14"/>
      <c r="I58" s="14"/>
      <c r="J58" s="19"/>
      <c r="K58" s="13"/>
      <c r="L58" s="11"/>
      <c r="M58" s="15"/>
      <c r="N58" s="17"/>
      <c r="O58" s="20"/>
      <c r="P58" s="8">
        <f t="shared" si="1"/>
        <v>0</v>
      </c>
    </row>
    <row r="59" spans="1:16" x14ac:dyDescent="0.25">
      <c r="A59" s="9" t="s">
        <v>68</v>
      </c>
      <c r="B59" s="10">
        <v>1000000</v>
      </c>
      <c r="C59" s="10"/>
      <c r="D59" s="19"/>
      <c r="E59" s="13"/>
      <c r="F59" s="20"/>
      <c r="G59" s="19"/>
      <c r="H59" s="13"/>
      <c r="I59" s="13"/>
      <c r="J59" s="19"/>
      <c r="K59" s="13"/>
      <c r="L59" s="11">
        <v>348100</v>
      </c>
      <c r="M59" s="12"/>
      <c r="N59" s="19"/>
      <c r="O59" s="13"/>
      <c r="P59" s="8">
        <f t="shared" si="1"/>
        <v>348100</v>
      </c>
    </row>
    <row r="60" spans="1:16" x14ac:dyDescent="0.25">
      <c r="A60" s="9" t="s">
        <v>69</v>
      </c>
      <c r="B60" s="10"/>
      <c r="C60" s="10"/>
      <c r="D60" s="20"/>
      <c r="E60" s="20"/>
      <c r="F60" s="20"/>
      <c r="G60" s="19"/>
      <c r="H60" s="14"/>
      <c r="I60" s="14"/>
      <c r="J60" s="14"/>
      <c r="K60" s="13"/>
      <c r="L60" s="11"/>
      <c r="M60" s="15"/>
      <c r="N60" s="17"/>
      <c r="O60" s="20"/>
      <c r="P60" s="8">
        <f t="shared" si="1"/>
        <v>0</v>
      </c>
    </row>
    <row r="61" spans="1:16" x14ac:dyDescent="0.25">
      <c r="A61" s="9" t="s">
        <v>70</v>
      </c>
      <c r="B61" s="10"/>
      <c r="C61" s="10"/>
      <c r="D61" s="17"/>
      <c r="E61" s="17"/>
      <c r="F61" s="20"/>
      <c r="G61" s="20"/>
      <c r="I61" s="20"/>
      <c r="J61" s="14"/>
      <c r="K61" s="14"/>
      <c r="L61" s="14"/>
      <c r="M61" s="15"/>
      <c r="N61" s="17"/>
      <c r="O61" s="20"/>
      <c r="P61" s="8">
        <f t="shared" si="1"/>
        <v>0</v>
      </c>
    </row>
    <row r="62" spans="1:16" x14ac:dyDescent="0.25">
      <c r="A62" s="9" t="s">
        <v>71</v>
      </c>
      <c r="B62" s="10"/>
      <c r="C62" s="10"/>
      <c r="D62" s="17"/>
      <c r="E62" s="17"/>
      <c r="F62" s="20"/>
      <c r="G62" s="20"/>
      <c r="H62" s="20"/>
      <c r="I62" s="10"/>
      <c r="J62" s="14"/>
      <c r="K62" s="14"/>
      <c r="L62" s="14"/>
      <c r="M62" s="15"/>
      <c r="N62" s="13"/>
      <c r="O62" s="20"/>
      <c r="P62" s="8">
        <f t="shared" si="1"/>
        <v>0</v>
      </c>
    </row>
    <row r="63" spans="1:16" ht="25.5" x14ac:dyDescent="0.25">
      <c r="A63" s="9" t="s">
        <v>72</v>
      </c>
      <c r="B63" s="10"/>
      <c r="C63" s="10"/>
      <c r="D63" s="17"/>
      <c r="E63" s="17"/>
      <c r="F63" s="20"/>
      <c r="G63" s="19"/>
      <c r="H63" s="20"/>
      <c r="I63" s="20"/>
      <c r="J63" s="19">
        <v>11300.19</v>
      </c>
      <c r="K63" s="14"/>
      <c r="L63" s="14"/>
      <c r="M63" s="15"/>
      <c r="N63" s="17"/>
      <c r="O63" s="13"/>
      <c r="P63" s="8">
        <f t="shared" si="1"/>
        <v>11300.19</v>
      </c>
    </row>
    <row r="64" spans="1:16" x14ac:dyDescent="0.25">
      <c r="A64" s="6" t="s">
        <v>73</v>
      </c>
      <c r="B64" s="18">
        <f>+B65+B66+B67+B68</f>
        <v>0</v>
      </c>
      <c r="C64" s="18">
        <f t="shared" ref="C64:G64" si="9">+C65+C66+C67+C68</f>
        <v>0</v>
      </c>
      <c r="D64" s="18">
        <f t="shared" si="9"/>
        <v>0</v>
      </c>
      <c r="E64" s="18">
        <f t="shared" si="9"/>
        <v>0</v>
      </c>
      <c r="F64" s="18">
        <f t="shared" si="9"/>
        <v>0</v>
      </c>
      <c r="G64" s="18">
        <f t="shared" si="9"/>
        <v>0</v>
      </c>
      <c r="H64" s="18"/>
      <c r="I64" s="18"/>
      <c r="J64" s="18"/>
      <c r="K64" s="18"/>
      <c r="L64" s="18"/>
      <c r="M64" s="18"/>
      <c r="N64" s="18"/>
      <c r="O64" s="18"/>
      <c r="P64" s="8">
        <f t="shared" si="1"/>
        <v>0</v>
      </c>
    </row>
    <row r="65" spans="1:17" x14ac:dyDescent="0.25">
      <c r="A65" s="9" t="s">
        <v>74</v>
      </c>
      <c r="B65" s="10"/>
      <c r="C65" s="10"/>
      <c r="D65" s="19"/>
      <c r="E65" s="13"/>
      <c r="F65" s="20"/>
      <c r="G65" s="19"/>
      <c r="H65" s="13"/>
      <c r="I65" s="13"/>
      <c r="J65" s="19"/>
      <c r="K65" s="13"/>
      <c r="L65" s="13"/>
      <c r="M65" s="12"/>
      <c r="N65" s="19"/>
      <c r="O65" s="20"/>
      <c r="P65" s="8">
        <f t="shared" si="1"/>
        <v>0</v>
      </c>
    </row>
    <row r="66" spans="1:17" x14ac:dyDescent="0.25">
      <c r="A66" s="9" t="s">
        <v>75</v>
      </c>
      <c r="B66" s="17"/>
      <c r="C66" s="17"/>
      <c r="D66" s="17"/>
      <c r="E66" s="17"/>
      <c r="F66" s="20"/>
      <c r="G66" s="17"/>
      <c r="H66" s="17"/>
      <c r="I66" s="17"/>
      <c r="J66" s="17"/>
      <c r="K66" s="17"/>
      <c r="L66" s="17"/>
      <c r="M66" s="17"/>
      <c r="N66" s="14"/>
      <c r="O66" s="17"/>
      <c r="P66" s="8">
        <f t="shared" si="1"/>
        <v>0</v>
      </c>
    </row>
    <row r="67" spans="1:17" x14ac:dyDescent="0.25">
      <c r="A67" s="9" t="s">
        <v>76</v>
      </c>
      <c r="B67" s="17"/>
      <c r="C67" s="17"/>
      <c r="D67" s="17"/>
      <c r="E67" s="17"/>
      <c r="F67" s="20"/>
      <c r="G67" s="22"/>
      <c r="H67" s="22"/>
      <c r="I67" s="20"/>
      <c r="J67" s="14"/>
      <c r="K67" s="14"/>
      <c r="L67" s="14"/>
      <c r="M67" s="17"/>
      <c r="N67" s="14"/>
      <c r="O67" s="17"/>
      <c r="P67" s="8">
        <f t="shared" si="1"/>
        <v>0</v>
      </c>
    </row>
    <row r="68" spans="1:17" ht="25.5" x14ac:dyDescent="0.25">
      <c r="A68" s="23" t="s">
        <v>77</v>
      </c>
      <c r="B68" s="17"/>
      <c r="C68" s="17"/>
      <c r="D68" s="17"/>
      <c r="E68" s="17"/>
      <c r="F68" s="20"/>
      <c r="G68" s="22"/>
      <c r="H68" s="22"/>
      <c r="I68" s="20"/>
      <c r="J68" s="14"/>
      <c r="K68" s="14"/>
      <c r="L68" s="14"/>
      <c r="M68" s="17"/>
      <c r="N68" s="14"/>
      <c r="O68" s="17"/>
      <c r="P68" s="8">
        <f t="shared" si="1"/>
        <v>0</v>
      </c>
    </row>
    <row r="69" spans="1:17" x14ac:dyDescent="0.25">
      <c r="A69" s="6" t="s">
        <v>78</v>
      </c>
      <c r="B69" s="17"/>
      <c r="C69" s="17"/>
      <c r="D69" s="17"/>
      <c r="E69" s="17"/>
      <c r="F69" s="20"/>
      <c r="G69" s="22"/>
      <c r="H69" s="22"/>
      <c r="I69" s="20"/>
      <c r="J69" s="14"/>
      <c r="K69" s="14"/>
      <c r="L69" s="14"/>
      <c r="M69" s="17"/>
      <c r="N69" s="14"/>
      <c r="O69" s="17"/>
      <c r="P69" s="8">
        <f t="shared" si="1"/>
        <v>0</v>
      </c>
    </row>
    <row r="70" spans="1:17" x14ac:dyDescent="0.25">
      <c r="A70" s="9" t="s">
        <v>79</v>
      </c>
      <c r="B70" s="17"/>
      <c r="C70" s="17"/>
      <c r="D70" s="17"/>
      <c r="E70" s="17"/>
      <c r="F70" s="22"/>
      <c r="G70" s="22"/>
      <c r="H70" s="22"/>
      <c r="I70" s="20"/>
      <c r="J70" s="14"/>
      <c r="K70" s="14"/>
      <c r="L70" s="14"/>
      <c r="M70" s="17"/>
      <c r="N70" s="14"/>
      <c r="O70" s="17"/>
      <c r="P70" s="8">
        <f t="shared" si="1"/>
        <v>0</v>
      </c>
    </row>
    <row r="71" spans="1:17" ht="25.5" x14ac:dyDescent="0.25">
      <c r="A71" s="9" t="s">
        <v>80</v>
      </c>
      <c r="B71" s="17"/>
      <c r="C71" s="17"/>
      <c r="D71" s="17"/>
      <c r="E71" s="17"/>
      <c r="F71" s="22"/>
      <c r="G71" s="22"/>
      <c r="H71" s="22"/>
      <c r="I71" s="20"/>
      <c r="J71" s="14"/>
      <c r="K71" s="14"/>
      <c r="L71" s="14"/>
      <c r="M71" s="17"/>
      <c r="N71" s="14"/>
      <c r="O71" s="17"/>
      <c r="P71" s="8">
        <f t="shared" si="1"/>
        <v>0</v>
      </c>
    </row>
    <row r="72" spans="1:17" x14ac:dyDescent="0.25">
      <c r="A72" s="6" t="s">
        <v>81</v>
      </c>
      <c r="B72" s="17"/>
      <c r="C72" s="17"/>
      <c r="D72" s="17"/>
      <c r="E72" s="17"/>
      <c r="F72" s="22"/>
      <c r="G72" s="22"/>
      <c r="H72" s="22"/>
      <c r="I72" s="20"/>
      <c r="J72" s="14"/>
      <c r="K72" s="14"/>
      <c r="L72" s="14"/>
      <c r="M72" s="17"/>
      <c r="N72" s="14"/>
      <c r="O72" s="17"/>
      <c r="P72" s="8">
        <f>+D72+E72+F72+G72+H72+I72+J72+K72+L72+M72+N72+O72</f>
        <v>0</v>
      </c>
    </row>
    <row r="73" spans="1:17" x14ac:dyDescent="0.25">
      <c r="A73" s="9" t="s">
        <v>82</v>
      </c>
      <c r="B73" s="17"/>
      <c r="C73" s="17"/>
      <c r="D73" s="17"/>
      <c r="E73" s="17"/>
      <c r="F73" s="22"/>
      <c r="G73" s="22"/>
      <c r="H73" s="22"/>
      <c r="I73" s="20"/>
      <c r="J73" s="14"/>
      <c r="K73" s="14"/>
      <c r="L73" s="14"/>
      <c r="M73" s="17"/>
      <c r="N73" s="14"/>
      <c r="O73" s="17"/>
      <c r="P73" s="8">
        <f>+D73+E73+F73+G73+H73+I73+J73+K73+L73+M73+N73+O73</f>
        <v>0</v>
      </c>
    </row>
    <row r="74" spans="1:17" x14ac:dyDescent="0.25">
      <c r="A74" s="9" t="s">
        <v>83</v>
      </c>
      <c r="B74" s="17"/>
      <c r="C74" s="17"/>
      <c r="D74" s="17"/>
      <c r="E74" s="17"/>
      <c r="F74" s="22"/>
      <c r="G74" s="22"/>
      <c r="H74" s="22"/>
      <c r="I74" s="20"/>
      <c r="J74" s="20"/>
      <c r="K74" s="20"/>
      <c r="L74" s="20"/>
      <c r="M74" s="17"/>
      <c r="N74" s="14"/>
      <c r="O74" s="17"/>
      <c r="P74" s="8">
        <f t="shared" si="1"/>
        <v>0</v>
      </c>
    </row>
    <row r="75" spans="1:17" ht="25.5" x14ac:dyDescent="0.25">
      <c r="A75" s="9" t="s">
        <v>84</v>
      </c>
      <c r="B75" s="17"/>
      <c r="C75" s="17"/>
      <c r="D75" s="17"/>
      <c r="E75" s="17"/>
      <c r="F75" s="22"/>
      <c r="G75" s="22"/>
      <c r="H75" s="22"/>
      <c r="I75" s="20"/>
      <c r="J75" s="20"/>
      <c r="K75" s="20"/>
      <c r="L75" s="20"/>
      <c r="M75" s="17"/>
      <c r="N75" s="14"/>
      <c r="O75" s="17"/>
      <c r="P75" s="8">
        <f t="shared" si="1"/>
        <v>0</v>
      </c>
    </row>
    <row r="76" spans="1:17" x14ac:dyDescent="0.25">
      <c r="A76" s="6" t="s">
        <v>85</v>
      </c>
      <c r="B76" s="17"/>
      <c r="C76" s="17"/>
      <c r="D76" s="17"/>
      <c r="E76" s="17"/>
      <c r="F76" s="22"/>
      <c r="G76" s="22"/>
      <c r="H76" s="22"/>
      <c r="I76" s="20"/>
      <c r="J76" s="20"/>
      <c r="K76" s="20"/>
      <c r="L76" s="20"/>
      <c r="M76" s="17"/>
      <c r="N76" s="20"/>
      <c r="O76" s="17"/>
      <c r="P76" s="8">
        <f t="shared" ref="P76:P84" si="10">+D76+E76+F76+G76+H76+I76+J76+K76+L76+M76+N76+O76</f>
        <v>0</v>
      </c>
      <c r="Q76" s="20"/>
    </row>
    <row r="77" spans="1:17" x14ac:dyDescent="0.25">
      <c r="A77" s="9" t="s">
        <v>86</v>
      </c>
      <c r="B77" s="17"/>
      <c r="C77" s="17"/>
      <c r="D77" s="17"/>
      <c r="E77" s="17"/>
      <c r="F77" s="22"/>
      <c r="G77" s="22"/>
      <c r="H77" s="22"/>
      <c r="I77" s="20"/>
      <c r="J77" s="20"/>
      <c r="K77" s="20"/>
      <c r="L77" s="20"/>
      <c r="M77" s="17"/>
      <c r="N77" s="20"/>
      <c r="O77" s="17"/>
      <c r="P77" s="8">
        <f t="shared" si="10"/>
        <v>0</v>
      </c>
      <c r="Q77" s="20"/>
    </row>
    <row r="78" spans="1:17" x14ac:dyDescent="0.25">
      <c r="A78" s="9" t="s">
        <v>87</v>
      </c>
      <c r="B78" s="17"/>
      <c r="C78" s="17"/>
      <c r="D78" s="17"/>
      <c r="E78" s="17"/>
      <c r="F78" s="22"/>
      <c r="G78" s="22"/>
      <c r="H78" s="22"/>
      <c r="I78" s="20"/>
      <c r="J78" s="20"/>
      <c r="K78" s="20"/>
      <c r="L78" s="20"/>
      <c r="M78" s="17"/>
      <c r="N78" s="20"/>
      <c r="O78" s="17"/>
      <c r="P78" s="8">
        <f t="shared" si="10"/>
        <v>0</v>
      </c>
      <c r="Q78" s="20"/>
    </row>
    <row r="79" spans="1:17" x14ac:dyDescent="0.25">
      <c r="A79" s="9" t="s">
        <v>88</v>
      </c>
      <c r="B79" s="17"/>
      <c r="C79" s="17"/>
      <c r="D79" s="17"/>
      <c r="E79" s="17"/>
      <c r="F79" s="22"/>
      <c r="G79" s="22"/>
      <c r="H79" s="22"/>
      <c r="I79" s="20"/>
      <c r="J79" s="20"/>
      <c r="K79" s="20"/>
      <c r="L79" s="20"/>
      <c r="M79" s="17"/>
      <c r="N79" s="20"/>
      <c r="O79" s="17"/>
      <c r="P79" s="8">
        <f t="shared" si="10"/>
        <v>0</v>
      </c>
      <c r="Q79" s="20"/>
    </row>
    <row r="80" spans="1:17" x14ac:dyDescent="0.25">
      <c r="A80" s="6" t="s">
        <v>89</v>
      </c>
      <c r="B80" s="21"/>
      <c r="C80" s="17"/>
      <c r="D80" s="17"/>
      <c r="E80" s="17"/>
      <c r="F80" s="22"/>
      <c r="G80" s="22"/>
      <c r="H80" s="22"/>
      <c r="I80" s="20"/>
      <c r="J80" s="20"/>
      <c r="K80" s="20"/>
      <c r="L80" s="20"/>
      <c r="M80" s="17"/>
      <c r="N80" s="20"/>
      <c r="O80" s="17"/>
      <c r="P80" s="8">
        <f t="shared" si="10"/>
        <v>0</v>
      </c>
    </row>
    <row r="81" spans="1:20" x14ac:dyDescent="0.25">
      <c r="A81" s="9" t="s">
        <v>90</v>
      </c>
      <c r="B81" s="17"/>
      <c r="C81" s="17"/>
      <c r="D81" s="17"/>
      <c r="E81" s="17"/>
      <c r="F81" s="22"/>
      <c r="G81" s="22"/>
      <c r="H81" s="22"/>
      <c r="I81" s="20"/>
      <c r="J81" s="20"/>
      <c r="K81" s="20"/>
      <c r="L81" s="20"/>
      <c r="M81" s="17"/>
      <c r="N81" s="20"/>
      <c r="O81" s="17"/>
      <c r="P81" s="8">
        <f t="shared" si="10"/>
        <v>0</v>
      </c>
    </row>
    <row r="82" spans="1:20" x14ac:dyDescent="0.25">
      <c r="A82" s="9" t="s">
        <v>91</v>
      </c>
      <c r="B82" s="17"/>
      <c r="C82" s="17"/>
      <c r="D82" s="17"/>
      <c r="E82" s="17"/>
      <c r="F82" s="22"/>
      <c r="G82" s="22"/>
      <c r="H82" s="22"/>
      <c r="I82" s="20"/>
      <c r="J82" s="20"/>
      <c r="K82" s="20"/>
      <c r="L82" s="20"/>
      <c r="M82" s="17"/>
      <c r="N82" s="20"/>
      <c r="O82" s="17"/>
      <c r="P82" s="8">
        <f t="shared" si="10"/>
        <v>0</v>
      </c>
    </row>
    <row r="83" spans="1:20" x14ac:dyDescent="0.25">
      <c r="A83" s="6" t="s">
        <v>92</v>
      </c>
      <c r="B83" s="17"/>
      <c r="C83" s="17"/>
      <c r="D83" s="17"/>
      <c r="E83" s="17"/>
      <c r="F83" s="22"/>
      <c r="G83" s="22"/>
      <c r="H83" s="22"/>
      <c r="I83" s="20">
        <v>0</v>
      </c>
      <c r="J83" s="20">
        <v>0</v>
      </c>
      <c r="K83" s="20">
        <v>0</v>
      </c>
      <c r="L83" s="20"/>
      <c r="M83" s="17">
        <v>0</v>
      </c>
      <c r="N83" s="20">
        <v>0</v>
      </c>
      <c r="O83" s="17">
        <v>0</v>
      </c>
      <c r="P83" s="8">
        <f t="shared" si="10"/>
        <v>0</v>
      </c>
    </row>
    <row r="84" spans="1:20" x14ac:dyDescent="0.25">
      <c r="A84" s="9" t="s">
        <v>93</v>
      </c>
      <c r="B84" s="17"/>
      <c r="C84" s="17"/>
      <c r="D84" s="17"/>
      <c r="E84" s="17"/>
      <c r="F84" s="22"/>
      <c r="G84" s="22"/>
      <c r="H84" s="22"/>
      <c r="I84" s="20">
        <v>0</v>
      </c>
      <c r="J84" s="20">
        <v>0</v>
      </c>
      <c r="K84" s="20">
        <v>0</v>
      </c>
      <c r="L84" s="20"/>
      <c r="M84" s="15"/>
      <c r="N84" s="20">
        <v>0</v>
      </c>
      <c r="O84" s="17">
        <v>0</v>
      </c>
      <c r="P84" s="8">
        <f t="shared" si="10"/>
        <v>0</v>
      </c>
      <c r="T84" s="13"/>
    </row>
    <row r="85" spans="1:20" x14ac:dyDescent="0.25">
      <c r="A85" s="24" t="s">
        <v>94</v>
      </c>
      <c r="B85" s="25">
        <f>+B12+B18+B28+B38+B54+B64</f>
        <v>594833701.78999996</v>
      </c>
      <c r="C85" s="25">
        <f t="shared" ref="C85:O85" si="11">+C12+C18+C28+C38+C54+C64</f>
        <v>0</v>
      </c>
      <c r="D85" s="25">
        <f>+D12+D18+D28+D38+D54+D64</f>
        <v>35778067.639999993</v>
      </c>
      <c r="E85" s="25">
        <f t="shared" si="11"/>
        <v>36448618.789999999</v>
      </c>
      <c r="F85" s="25">
        <f>+F12+F18+F28+F38+F54+F64</f>
        <v>36851349.719999999</v>
      </c>
      <c r="G85" s="25">
        <f t="shared" si="11"/>
        <v>38283593.980000004</v>
      </c>
      <c r="H85" s="25">
        <f t="shared" si="11"/>
        <v>38918876.950000003</v>
      </c>
      <c r="I85" s="25">
        <f t="shared" si="11"/>
        <v>60997934.480000004</v>
      </c>
      <c r="J85" s="25">
        <f t="shared" si="11"/>
        <v>50779943.030000001</v>
      </c>
      <c r="K85" s="25">
        <f t="shared" si="11"/>
        <v>50985985.539999999</v>
      </c>
      <c r="L85" s="25">
        <f t="shared" si="11"/>
        <v>53778803.620000005</v>
      </c>
      <c r="M85" s="25">
        <f t="shared" si="11"/>
        <v>47959701.240000002</v>
      </c>
      <c r="N85" s="25">
        <f t="shared" si="11"/>
        <v>57517215.599999994</v>
      </c>
      <c r="O85" s="25">
        <f t="shared" si="11"/>
        <v>82715396.889999986</v>
      </c>
      <c r="P85" s="25">
        <f>+D85+E85+F85+G85+H85+I85+J85+K85+L85+M85+N85+O85</f>
        <v>591015487.48000002</v>
      </c>
      <c r="T85" s="26"/>
    </row>
    <row r="95" spans="1:20" ht="15.75" x14ac:dyDescent="0.25">
      <c r="A95" s="27" t="s">
        <v>95</v>
      </c>
      <c r="E95" t="s">
        <v>96</v>
      </c>
      <c r="J95" s="31" t="s">
        <v>97</v>
      </c>
      <c r="K95" s="31"/>
    </row>
    <row r="96" spans="1:20" x14ac:dyDescent="0.25">
      <c r="A96" s="27" t="s">
        <v>103</v>
      </c>
      <c r="E96" t="s">
        <v>98</v>
      </c>
      <c r="J96" s="32" t="s">
        <v>99</v>
      </c>
      <c r="K96" s="32"/>
    </row>
    <row r="97" spans="1:11" x14ac:dyDescent="0.25">
      <c r="A97" s="28" t="s">
        <v>100</v>
      </c>
      <c r="D97" s="29"/>
      <c r="E97" s="30" t="s">
        <v>101</v>
      </c>
      <c r="J97" s="33" t="s">
        <v>102</v>
      </c>
      <c r="K97" s="33"/>
    </row>
  </sheetData>
  <mergeCells count="12">
    <mergeCell ref="J95:K95"/>
    <mergeCell ref="J96:K96"/>
    <mergeCell ref="J97:K97"/>
    <mergeCell ref="A3:P3"/>
    <mergeCell ref="A4:P4"/>
    <mergeCell ref="A5:P5"/>
    <mergeCell ref="A6:P6"/>
    <mergeCell ref="A7:P7"/>
    <mergeCell ref="A9:A10"/>
    <mergeCell ref="B9:B10"/>
    <mergeCell ref="C9:C10"/>
    <mergeCell ref="D9:P9"/>
  </mergeCells>
  <pageMargins left="0.17" right="0.23" top="0.17" bottom="0.17" header="0.3" footer="0.3"/>
  <pageSetup paperSize="5" scale="55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Ejecucion 2025 fondo 0100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Yadira Garcia Gracia</dc:creator>
  <cp:lastModifiedBy>Yadira Garcia Gracia</cp:lastModifiedBy>
  <cp:lastPrinted>2025-12-01T18:36:42Z</cp:lastPrinted>
  <dcterms:created xsi:type="dcterms:W3CDTF">2025-02-11T17:13:21Z</dcterms:created>
  <dcterms:modified xsi:type="dcterms:W3CDTF">2026-01-06T17:16:09Z</dcterms:modified>
</cp:coreProperties>
</file>